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49BA1992-C153-4EE6-8E97-7D1850EEAB73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N6" i="1" l="1"/>
  <c r="N12" i="1" s="1"/>
  <c r="N16" i="1"/>
  <c r="N17" i="1"/>
  <c r="N20" i="1"/>
  <c r="N37" i="1"/>
  <c r="N6" i="11"/>
  <c r="N12" i="11" s="1"/>
  <c r="N16" i="11"/>
  <c r="N17" i="11"/>
  <c r="N20" i="11"/>
  <c r="N32" i="11" s="1"/>
  <c r="N34" i="11"/>
  <c r="N35" i="11"/>
  <c r="N37" i="11"/>
  <c r="N6" i="12"/>
  <c r="N12" i="12"/>
  <c r="N16" i="12"/>
  <c r="N17" i="12"/>
  <c r="N20" i="12"/>
  <c r="N34" i="12"/>
  <c r="N35" i="12"/>
  <c r="N37" i="12"/>
  <c r="N6" i="10"/>
  <c r="N12" i="10" s="1"/>
  <c r="N16" i="10"/>
  <c r="N17" i="10"/>
  <c r="N20" i="10"/>
  <c r="N32" i="12" l="1"/>
  <c r="N33" i="12"/>
  <c r="N36" i="12" s="1"/>
  <c r="N33" i="11"/>
  <c r="N32" i="1"/>
  <c r="N32" i="10"/>
  <c r="N33" i="10"/>
  <c r="N33" i="1"/>
  <c r="N36" i="11" l="1"/>
  <c r="N38" i="11" s="1"/>
  <c r="N38" i="12"/>
  <c r="N36" i="1"/>
  <c r="N36" i="10"/>
  <c r="I2" i="1"/>
  <c r="I2" i="11"/>
  <c r="I2" i="12"/>
  <c r="I2" i="10"/>
  <c r="N38" i="10" l="1"/>
  <c r="N38" i="1"/>
  <c r="M37" i="12"/>
  <c r="M37" i="11"/>
  <c r="M37" i="1"/>
  <c r="M6" i="1" l="1"/>
  <c r="M16" i="1"/>
  <c r="M17" i="1"/>
  <c r="M20" i="1"/>
  <c r="M6" i="11"/>
  <c r="M16" i="11"/>
  <c r="M17" i="11"/>
  <c r="M20" i="11"/>
  <c r="M34" i="11"/>
  <c r="M35" i="11"/>
  <c r="M6" i="12"/>
  <c r="M16" i="12"/>
  <c r="M17" i="12"/>
  <c r="M20" i="12"/>
  <c r="M34" i="12"/>
  <c r="M35" i="12"/>
  <c r="M6" i="10"/>
  <c r="M16" i="10"/>
  <c r="M17" i="10"/>
  <c r="M20" i="10"/>
  <c r="M32" i="12" l="1"/>
  <c r="M12" i="12"/>
  <c r="M33" i="12"/>
  <c r="M32" i="11"/>
  <c r="M32" i="1"/>
  <c r="M33" i="10"/>
  <c r="M33" i="11"/>
  <c r="M33" i="1"/>
  <c r="M12" i="1"/>
  <c r="M32" i="10"/>
  <c r="M12" i="10"/>
  <c r="M12" i="11"/>
  <c r="M36" i="11" l="1"/>
  <c r="M36" i="10"/>
  <c r="M36" i="12"/>
  <c r="M36" i="1"/>
  <c r="M38" i="11" l="1"/>
  <c r="M38" i="12"/>
  <c r="M38" i="1"/>
  <c r="M38" i="10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D37" i="1"/>
  <c r="E37" i="1"/>
  <c r="F37" i="1"/>
  <c r="G37" i="1"/>
  <c r="H37" i="1"/>
  <c r="I37" i="1"/>
  <c r="J37" i="1"/>
  <c r="K37" i="1"/>
  <c r="L37" i="1"/>
  <c r="L20" i="1" l="1"/>
  <c r="L20" i="11"/>
  <c r="L20" i="12"/>
  <c r="L20" i="10"/>
  <c r="L16" i="1"/>
  <c r="L17" i="1"/>
  <c r="L16" i="11"/>
  <c r="L17" i="11"/>
  <c r="L16" i="12"/>
  <c r="L17" i="12"/>
  <c r="L16" i="10"/>
  <c r="L17" i="10"/>
  <c r="L6" i="1"/>
  <c r="L6" i="11"/>
  <c r="L6" i="12"/>
  <c r="L6" i="10"/>
  <c r="L12" i="12" l="1"/>
  <c r="L12" i="1"/>
  <c r="L12" i="10"/>
  <c r="L32" i="12"/>
  <c r="L33" i="12"/>
  <c r="L33" i="11"/>
  <c r="L32" i="11"/>
  <c r="L12" i="11"/>
  <c r="L32" i="1"/>
  <c r="L33" i="1"/>
  <c r="L32" i="10"/>
  <c r="L33" i="10"/>
  <c r="L36" i="12" l="1"/>
  <c r="L36" i="11"/>
  <c r="L36" i="1"/>
  <c r="L36" i="10"/>
  <c r="L38" i="12" l="1"/>
  <c r="L38" i="11"/>
  <c r="L38" i="1"/>
  <c r="L38" i="10"/>
  <c r="D20" i="10"/>
  <c r="E20" i="10"/>
  <c r="F20" i="10"/>
  <c r="G20" i="10"/>
  <c r="H20" i="10"/>
  <c r="I20" i="10"/>
  <c r="J20" i="10"/>
  <c r="C37" i="1" l="1"/>
  <c r="J20" i="1" l="1"/>
  <c r="K20" i="1"/>
  <c r="J20" i="11"/>
  <c r="K20" i="11"/>
  <c r="J20" i="12"/>
  <c r="K20" i="12"/>
  <c r="K20" i="10"/>
  <c r="J17" i="1"/>
  <c r="K17" i="1"/>
  <c r="J17" i="11"/>
  <c r="K17" i="11"/>
  <c r="J17" i="12"/>
  <c r="K17" i="12"/>
  <c r="J17" i="10"/>
  <c r="K17" i="10"/>
  <c r="J16" i="1"/>
  <c r="K16" i="1"/>
  <c r="J16" i="11"/>
  <c r="K16" i="11"/>
  <c r="J16" i="12"/>
  <c r="K16" i="12"/>
  <c r="J16" i="10"/>
  <c r="K16" i="10"/>
  <c r="J6" i="1"/>
  <c r="K6" i="1"/>
  <c r="J6" i="11"/>
  <c r="K6" i="11"/>
  <c r="J6" i="12"/>
  <c r="K6" i="12"/>
  <c r="J6" i="10"/>
  <c r="K6" i="10"/>
  <c r="K12" i="12" l="1"/>
  <c r="J12" i="12"/>
  <c r="J32" i="12"/>
  <c r="J32" i="10"/>
  <c r="K12" i="10"/>
  <c r="K32" i="12"/>
  <c r="K33" i="12"/>
  <c r="J33" i="12"/>
  <c r="K32" i="10"/>
  <c r="K33" i="11"/>
  <c r="K32" i="11"/>
  <c r="J12" i="10"/>
  <c r="J33" i="10"/>
  <c r="K33" i="1"/>
  <c r="K32" i="1"/>
  <c r="J32" i="11"/>
  <c r="J33" i="11"/>
  <c r="J32" i="1"/>
  <c r="J33" i="1"/>
  <c r="K33" i="10"/>
  <c r="K12" i="1"/>
  <c r="J12" i="11"/>
  <c r="K12" i="11"/>
  <c r="J12" i="1"/>
  <c r="J36" i="12" l="1"/>
  <c r="K36" i="12"/>
  <c r="J36" i="11"/>
  <c r="K36" i="11"/>
  <c r="J36" i="1"/>
  <c r="K36" i="1"/>
  <c r="K36" i="10"/>
  <c r="J36" i="10"/>
  <c r="K38" i="12" l="1"/>
  <c r="J38" i="12"/>
  <c r="J38" i="11"/>
  <c r="K38" i="11"/>
  <c r="K38" i="1"/>
  <c r="J38" i="1"/>
  <c r="K38" i="10"/>
  <c r="J38" i="10"/>
  <c r="I17" i="10"/>
  <c r="I32" i="10" l="1"/>
  <c r="H20" i="1"/>
  <c r="I20" i="1"/>
  <c r="H20" i="11"/>
  <c r="I20" i="11"/>
  <c r="H20" i="12"/>
  <c r="I20" i="12"/>
  <c r="H16" i="1"/>
  <c r="I16" i="1"/>
  <c r="H17" i="1"/>
  <c r="I17" i="1"/>
  <c r="H16" i="11"/>
  <c r="I16" i="11"/>
  <c r="H17" i="11"/>
  <c r="I17" i="11"/>
  <c r="H16" i="12"/>
  <c r="I16" i="12"/>
  <c r="H17" i="12"/>
  <c r="I17" i="12"/>
  <c r="H16" i="10"/>
  <c r="I16" i="10"/>
  <c r="H17" i="10"/>
  <c r="H6" i="1"/>
  <c r="I6" i="1"/>
  <c r="H6" i="11"/>
  <c r="I6" i="11"/>
  <c r="H6" i="12"/>
  <c r="I6" i="12"/>
  <c r="H6" i="10"/>
  <c r="I6" i="10"/>
  <c r="H12" i="12" l="1"/>
  <c r="I12" i="12"/>
  <c r="I32" i="12"/>
  <c r="H32" i="12"/>
  <c r="H33" i="12"/>
  <c r="I33" i="12"/>
  <c r="H32" i="10"/>
  <c r="I12" i="10"/>
  <c r="I33" i="10"/>
  <c r="H12" i="10"/>
  <c r="H33" i="10"/>
  <c r="H12" i="1"/>
  <c r="H12" i="11"/>
  <c r="I12" i="1"/>
  <c r="I32" i="11"/>
  <c r="H32" i="11"/>
  <c r="I32" i="1"/>
  <c r="I33" i="11"/>
  <c r="H33" i="11"/>
  <c r="I12" i="11"/>
  <c r="H32" i="1"/>
  <c r="H33" i="1"/>
  <c r="I33" i="1"/>
  <c r="H36" i="12" l="1"/>
  <c r="I36" i="12"/>
  <c r="I36" i="11"/>
  <c r="H36" i="11"/>
  <c r="H36" i="1"/>
  <c r="I36" i="1"/>
  <c r="I36" i="10"/>
  <c r="H36" i="10"/>
  <c r="I38" i="12" l="1"/>
  <c r="H38" i="12"/>
  <c r="H38" i="11"/>
  <c r="I38" i="11"/>
  <c r="I38" i="1"/>
  <c r="H38" i="1"/>
  <c r="H38" i="10"/>
  <c r="I38" i="10"/>
  <c r="G6" i="1" l="1"/>
  <c r="G16" i="1"/>
  <c r="G17" i="1"/>
  <c r="G20" i="1"/>
  <c r="G6" i="11"/>
  <c r="G16" i="11"/>
  <c r="G17" i="11"/>
  <c r="G20" i="11"/>
  <c r="G6" i="12"/>
  <c r="G16" i="12"/>
  <c r="G17" i="12"/>
  <c r="G20" i="12"/>
  <c r="G6" i="10"/>
  <c r="G16" i="10"/>
  <c r="G17" i="10"/>
  <c r="C37" i="11"/>
  <c r="C37" i="12"/>
  <c r="C35" i="12"/>
  <c r="C34" i="12"/>
  <c r="C35" i="11"/>
  <c r="C34" i="11"/>
  <c r="G12" i="12" l="1"/>
  <c r="G33" i="12"/>
  <c r="G32" i="12"/>
  <c r="G32" i="10"/>
  <c r="G12" i="10"/>
  <c r="G33" i="10"/>
  <c r="G12" i="1"/>
  <c r="G32" i="11"/>
  <c r="G33" i="11"/>
  <c r="G32" i="1"/>
  <c r="G33" i="1"/>
  <c r="G12" i="11"/>
  <c r="F20" i="12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17" i="10"/>
  <c r="F16" i="10"/>
  <c r="F6" i="10"/>
  <c r="C20" i="10"/>
  <c r="E17" i="10"/>
  <c r="D17" i="10"/>
  <c r="C17" i="10"/>
  <c r="E16" i="10"/>
  <c r="D16" i="10"/>
  <c r="C16" i="10"/>
  <c r="E6" i="10"/>
  <c r="D6" i="10"/>
  <c r="C6" i="10"/>
  <c r="E12" i="12" l="1"/>
  <c r="D12" i="12"/>
  <c r="F32" i="10"/>
  <c r="F33" i="12"/>
  <c r="F12" i="12"/>
  <c r="C12" i="12"/>
  <c r="E33" i="12"/>
  <c r="G36" i="12"/>
  <c r="G36" i="11"/>
  <c r="G36" i="1"/>
  <c r="D32" i="12"/>
  <c r="E32" i="12"/>
  <c r="F32" i="12"/>
  <c r="D33" i="12"/>
  <c r="E32" i="10"/>
  <c r="D12" i="10"/>
  <c r="D33" i="10"/>
  <c r="E33" i="10"/>
  <c r="E12" i="10"/>
  <c r="F33" i="10"/>
  <c r="F12" i="10"/>
  <c r="D32" i="10"/>
  <c r="C32" i="1"/>
  <c r="C32" i="12"/>
  <c r="C33" i="12"/>
  <c r="F33" i="11"/>
  <c r="F32" i="11"/>
  <c r="E12" i="11"/>
  <c r="D33" i="1"/>
  <c r="E32" i="1"/>
  <c r="E33" i="1"/>
  <c r="D32" i="1"/>
  <c r="F33" i="1"/>
  <c r="G36" i="10"/>
  <c r="C12" i="10"/>
  <c r="D32" i="11"/>
  <c r="C33" i="11"/>
  <c r="C32" i="11"/>
  <c r="E32" i="11"/>
  <c r="D33" i="11"/>
  <c r="C33" i="1"/>
  <c r="F32" i="1"/>
  <c r="C12" i="11"/>
  <c r="D12" i="11"/>
  <c r="E33" i="11"/>
  <c r="F12" i="11"/>
  <c r="D12" i="1"/>
  <c r="C12" i="1"/>
  <c r="E12" i="1"/>
  <c r="F12" i="1"/>
  <c r="C33" i="10"/>
  <c r="C32" i="10"/>
  <c r="F36" i="12" l="1"/>
  <c r="D36" i="12"/>
  <c r="E36" i="12"/>
  <c r="E38" i="12" s="1"/>
  <c r="F36" i="11"/>
  <c r="F38" i="11" s="1"/>
  <c r="E36" i="11"/>
  <c r="E38" i="11" s="1"/>
  <c r="D36" i="11"/>
  <c r="F38" i="12"/>
  <c r="E36" i="1"/>
  <c r="D36" i="1"/>
  <c r="F36" i="1"/>
  <c r="G38" i="12"/>
  <c r="G38" i="11"/>
  <c r="G38" i="1"/>
  <c r="C36" i="1"/>
  <c r="C36" i="12"/>
  <c r="C36" i="11"/>
  <c r="C36" i="10"/>
  <c r="E36" i="10"/>
  <c r="D36" i="10"/>
  <c r="F36" i="10"/>
  <c r="G38" i="10"/>
  <c r="D38" i="12" l="1"/>
  <c r="D38" i="11"/>
  <c r="F38" i="1"/>
  <c r="D38" i="1"/>
  <c r="E38" i="1"/>
  <c r="C38" i="12"/>
  <c r="C38" i="1"/>
  <c r="C38" i="10"/>
  <c r="C38" i="11"/>
  <c r="F38" i="10"/>
  <c r="D38" i="10"/>
  <c r="E38" i="10"/>
</calcChain>
</file>

<file path=xl/sharedStrings.xml><?xml version="1.0" encoding="utf-8"?>
<sst xmlns="http://schemas.openxmlformats.org/spreadsheetml/2006/main" count="276" uniqueCount="75">
  <si>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</si>
  <si>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</si>
  <si>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</si>
  <si>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</si>
  <si>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</si>
  <si>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</si>
  <si>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</si>
  <si>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</si>
  <si>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</si>
  <si>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</si>
  <si>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</si>
  <si>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</si>
  <si>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</si>
  <si>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</si>
  <si>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</si>
  <si>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</si>
  <si>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</si>
  <si>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</si>
  <si>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</si>
  <si>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</si>
  <si>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</si>
  <si>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</si>
  <si>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</si>
  <si>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</si>
  <si>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</si>
  <si>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</si>
  <si>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</si>
  <si>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</si>
  <si>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</si>
  <si>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</si>
  <si>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</si>
  <si>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</si>
  <si>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</si>
  <si>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</si>
  <si>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</si>
  <si>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</si>
  <si>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</si>
  <si>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</si>
  <si>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</si>
  <si>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</si>
  <si>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</si>
  <si>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</si>
  <si>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</si>
  <si>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</si>
  <si>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</si>
  <si>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</si>
  <si>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</si>
  <si>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</si>
  <si>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</si>
  <si>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</si>
  <si>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</si>
  <si>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</si>
  <si>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</si>
  <si>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</si>
  <si>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</si>
  <si>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</si>
  <si>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</si>
  <si>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</si>
  <si>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</si>
  <si>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</si>
  <si>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</si>
  <si>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</si>
  <si>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</si>
  <si>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</si>
  <si>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</si>
  <si>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</si>
  <si>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Arunachal Pradesh</t>
  </si>
  <si>
    <t>2016-17</t>
  </si>
  <si>
    <t>2017-18</t>
  </si>
  <si>
    <t>2018-19</t>
  </si>
  <si>
    <t>2019-20</t>
  </si>
  <si>
    <t>2020-21</t>
  </si>
  <si>
    <t>2021-22</t>
  </si>
  <si>
    <t>2022-23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</si>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</sst>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sz val="9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Protection="1"/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1" fontId="7" fillId="0" borderId="1" xfId="0" applyNumberFormat="1" applyFont="1" applyFill="1" applyBorder="1" applyProtection="1">
      <protection locked="0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N39"/>
  <sheetViews>
    <sheetView tabSelected="1" zoomScale="80" zoomScaleNormal="80" zoomScaleSheetLayoutView="100" workbookViewId="0">
      <pane xSplit="2" ySplit="5" topLeftCell="C15" activePane="bottomRight" state="frozen"/>
      <selection activeCell="P15" sqref="P15"/>
      <selection pane="topRight" activeCell="P15" sqref="P15"/>
      <selection pane="bottomLeft" activeCell="P15" sqref="P15"/>
      <selection pane="bottomRight" activeCell="O19" sqref="O19"/>
    </sheetView>
  </sheetViews>
  <sheetFormatPr defaultColWidth="8.85546875" defaultRowHeight="15" x14ac:dyDescent="0.25"/>
  <cols>
    <col min="1" max="1" width="11" style="2" customWidth="1"/>
    <col min="2" max="2" width="25.140625" style="2" customWidth="1"/>
    <col min="3" max="6" width="10.7109375" style="2" customWidth="1"/>
    <col min="7" max="14" width="11.85546875" style="1" customWidth="1"/>
    <col min="15" max="15" width="10.42578125" style="2" customWidth="1"/>
    <col min="16" max="16" width="10.5703125" style="1" customWidth="1"/>
    <col min="17" max="17" width="10.42578125" style="2" customWidth="1"/>
    <col min="18" max="18" width="10" style="2" customWidth="1"/>
    <col min="19" max="19" width="11.5703125" style="1" customWidth="1"/>
    <col min="20" max="21" width="9.140625" style="2" customWidth="1"/>
    <col min="22" max="22" width="11.85546875" style="2" customWidth="1"/>
    <col min="23" max="23" width="11.28515625" style="2" customWidth="1"/>
    <col min="24" max="24" width="11.7109375" style="1" customWidth="1"/>
    <col min="25" max="25" width="9.140625" style="2" customWidth="1"/>
    <col min="26" max="26" width="10.85546875" style="2" customWidth="1"/>
    <col min="27" max="27" width="10.85546875" style="1" customWidth="1"/>
    <col min="28" max="28" width="11" style="2" customWidth="1"/>
    <col min="29" max="31" width="11.42578125" style="2" customWidth="1"/>
    <col min="32" max="59" width="9.140625" style="2" customWidth="1"/>
    <col min="60" max="60" width="12.42578125" style="2" customWidth="1"/>
    <col min="61" max="82" width="9.140625" style="2" customWidth="1"/>
    <col min="83" max="83" width="12.140625" style="2" customWidth="1"/>
    <col min="84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2" customWidth="1"/>
    <col min="100" max="104" width="9.140625" style="2" hidden="1" customWidth="1"/>
    <col min="105" max="105" width="9.140625" style="2" customWidth="1"/>
    <col min="106" max="110" width="9.140625" style="2" hidden="1" customWidth="1"/>
    <col min="111" max="111" width="9.140625" style="2" customWidth="1"/>
    <col min="112" max="116" width="9.140625" style="2" hidden="1" customWidth="1"/>
    <col min="117" max="117" width="9.140625" style="1" customWidth="1"/>
    <col min="118" max="122" width="9.140625" style="1" hidden="1" customWidth="1"/>
    <col min="123" max="123" width="9.140625" style="1" customWidth="1"/>
    <col min="124" max="128" width="9.140625" style="1" hidden="1" customWidth="1"/>
    <col min="129" max="129" width="9.140625" style="1" customWidth="1"/>
    <col min="130" max="134" width="9.140625" style="1" hidden="1" customWidth="1"/>
    <col min="135" max="135" width="9.140625" style="1" customWidth="1"/>
    <col min="136" max="165" width="9.140625" style="2" customWidth="1"/>
    <col min="166" max="166" width="9.140625" style="2" hidden="1" customWidth="1"/>
    <col min="167" max="174" width="9.140625" style="2" customWidth="1"/>
    <col min="175" max="175" width="9.140625" style="2" hidden="1" customWidth="1"/>
    <col min="176" max="180" width="9.140625" style="2" customWidth="1"/>
    <col min="181" max="181" width="9.140625" style="2" hidden="1" customWidth="1"/>
    <col min="182" max="191" width="9.140625" style="2" customWidth="1"/>
    <col min="192" max="195" width="8.85546875" style="2"/>
    <col min="196" max="196" width="12.7109375" style="2" bestFit="1" customWidth="1"/>
    <col min="197" max="16384" width="8.85546875" style="2"/>
  </cols>
  <sheetData>
    <row r="1" spans="1:196" x14ac:dyDescent="0.25">
      <c r="A1" s="2" t="s">
        <v>53</v>
      </c>
      <c r="B1" s="6" t="s">
        <v>66</v>
      </c>
      <c r="Z1" s="3"/>
    </row>
    <row r="2" spans="1:196" ht="15.75" x14ac:dyDescent="0.25">
      <c r="A2" s="7" t="s">
        <v>48</v>
      </c>
      <c r="I2" s="1" t="str">
        <f>[1]GSVA_cur!$I$3</f>
        <v>As on 15.03.2024</v>
      </c>
    </row>
    <row r="3" spans="1:196" ht="15.75" x14ac:dyDescent="0.25">
      <c r="A3" s="7"/>
    </row>
    <row r="4" spans="1:196" ht="15.75" x14ac:dyDescent="0.25">
      <c r="A4" s="7"/>
      <c r="E4" s="8"/>
      <c r="F4" s="8" t="s">
        <v>57</v>
      </c>
    </row>
    <row r="5" spans="1:196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"/>
    </row>
    <row r="6" spans="1:196" s="1" customFormat="1" ht="19.5" customHeight="1" x14ac:dyDescent="0.25">
      <c r="A6" s="15" t="s">
        <v>26</v>
      </c>
      <c r="B6" s="16" t="s">
        <v>2</v>
      </c>
      <c r="C6" s="17">
        <f>SUM(C7:C10)</f>
        <v>455505</v>
      </c>
      <c r="D6" s="17">
        <f t="shared" ref="D6:E6" si="0">SUM(D7:D10)</f>
        <v>545406</v>
      </c>
      <c r="E6" s="17">
        <f t="shared" si="0"/>
        <v>603498</v>
      </c>
      <c r="F6" s="17">
        <f t="shared" ref="F6:L6" si="1">SUM(F7:F10)</f>
        <v>728655</v>
      </c>
      <c r="G6" s="17">
        <f t="shared" si="1"/>
        <v>748578</v>
      </c>
      <c r="H6" s="17">
        <f t="shared" si="1"/>
        <v>695689</v>
      </c>
      <c r="I6" s="17">
        <f t="shared" si="1"/>
        <v>727665</v>
      </c>
      <c r="J6" s="17">
        <f t="shared" si="1"/>
        <v>917907</v>
      </c>
      <c r="K6" s="17">
        <f t="shared" si="1"/>
        <v>1149125</v>
      </c>
      <c r="L6" s="17">
        <f t="shared" si="1"/>
        <v>1135380</v>
      </c>
      <c r="M6" s="17">
        <f t="shared" ref="M6:N6" si="2">SUM(M7:M10)</f>
        <v>1240404</v>
      </c>
      <c r="N6" s="17">
        <f t="shared" si="2"/>
        <v>1359480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N6" s="2"/>
    </row>
    <row r="7" spans="1:196" ht="15.75" x14ac:dyDescent="0.25">
      <c r="A7" s="18">
        <v>1.1000000000000001</v>
      </c>
      <c r="B7" s="19" t="s">
        <v>59</v>
      </c>
      <c r="C7" s="9">
        <v>255815</v>
      </c>
      <c r="D7" s="9">
        <v>331962</v>
      </c>
      <c r="E7" s="9">
        <v>359897</v>
      </c>
      <c r="F7" s="9">
        <v>406795</v>
      </c>
      <c r="G7" s="9">
        <v>362741</v>
      </c>
      <c r="H7" s="9">
        <v>286311</v>
      </c>
      <c r="I7" s="9">
        <v>307171</v>
      </c>
      <c r="J7" s="9">
        <v>313168</v>
      </c>
      <c r="K7" s="9">
        <v>333622</v>
      </c>
      <c r="L7" s="10">
        <v>355176</v>
      </c>
      <c r="M7" s="10">
        <v>388043</v>
      </c>
      <c r="N7" s="10">
        <v>401844</v>
      </c>
      <c r="O7" s="3"/>
      <c r="P7" s="3"/>
      <c r="Q7" s="4"/>
      <c r="R7" s="4"/>
      <c r="S7" s="3"/>
      <c r="T7" s="4"/>
      <c r="U7" s="4"/>
      <c r="V7" s="4"/>
      <c r="W7" s="4"/>
      <c r="X7" s="3"/>
      <c r="Y7" s="4"/>
      <c r="Z7" s="4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1"/>
      <c r="GL7" s="1"/>
      <c r="GM7" s="1"/>
    </row>
    <row r="8" spans="1:196" ht="15.75" x14ac:dyDescent="0.25">
      <c r="A8" s="18">
        <v>1.2</v>
      </c>
      <c r="B8" s="19" t="s">
        <v>60</v>
      </c>
      <c r="C8" s="9">
        <v>29657</v>
      </c>
      <c r="D8" s="9">
        <v>24249</v>
      </c>
      <c r="E8" s="9">
        <v>34028</v>
      </c>
      <c r="F8" s="9">
        <v>38418</v>
      </c>
      <c r="G8" s="9">
        <v>47581</v>
      </c>
      <c r="H8" s="9">
        <v>55664</v>
      </c>
      <c r="I8" s="9">
        <v>63284</v>
      </c>
      <c r="J8" s="9">
        <v>83108</v>
      </c>
      <c r="K8" s="9">
        <v>89470</v>
      </c>
      <c r="L8" s="10">
        <v>100587</v>
      </c>
      <c r="M8" s="10">
        <v>106617</v>
      </c>
      <c r="N8" s="10">
        <v>124520</v>
      </c>
      <c r="O8" s="3"/>
      <c r="P8" s="3"/>
      <c r="Q8" s="4"/>
      <c r="R8" s="4"/>
      <c r="S8" s="3"/>
      <c r="T8" s="4"/>
      <c r="U8" s="4"/>
      <c r="V8" s="4"/>
      <c r="W8" s="4"/>
      <c r="X8" s="3"/>
      <c r="Y8" s="4"/>
      <c r="Z8" s="4"/>
      <c r="AA8" s="3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1"/>
      <c r="GL8" s="1"/>
      <c r="GM8" s="1"/>
    </row>
    <row r="9" spans="1:196" ht="15.75" x14ac:dyDescent="0.25">
      <c r="A9" s="18">
        <v>1.3</v>
      </c>
      <c r="B9" s="19" t="s">
        <v>61</v>
      </c>
      <c r="C9" s="9">
        <v>165510</v>
      </c>
      <c r="D9" s="9">
        <v>183780</v>
      </c>
      <c r="E9" s="9">
        <v>204038</v>
      </c>
      <c r="F9" s="9">
        <v>275250</v>
      </c>
      <c r="G9" s="9">
        <v>327909</v>
      </c>
      <c r="H9" s="9">
        <v>342142</v>
      </c>
      <c r="I9" s="9">
        <v>344802</v>
      </c>
      <c r="J9" s="9">
        <v>507776</v>
      </c>
      <c r="K9" s="9">
        <v>710918</v>
      </c>
      <c r="L9" s="9">
        <v>663268</v>
      </c>
      <c r="M9" s="9">
        <v>727260</v>
      </c>
      <c r="N9" s="9">
        <v>814172</v>
      </c>
      <c r="O9" s="3"/>
      <c r="P9" s="3"/>
      <c r="Q9" s="4"/>
      <c r="R9" s="4"/>
      <c r="S9" s="3"/>
      <c r="T9" s="4"/>
      <c r="U9" s="4"/>
      <c r="V9" s="4"/>
      <c r="W9" s="4"/>
      <c r="X9" s="3"/>
      <c r="Y9" s="4"/>
      <c r="Z9" s="4"/>
      <c r="AA9" s="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1"/>
      <c r="GL9" s="1"/>
      <c r="GM9" s="1"/>
    </row>
    <row r="10" spans="1:196" ht="15.75" x14ac:dyDescent="0.25">
      <c r="A10" s="18">
        <v>1.4</v>
      </c>
      <c r="B10" s="19" t="s">
        <v>62</v>
      </c>
      <c r="C10" s="9">
        <v>4523</v>
      </c>
      <c r="D10" s="9">
        <v>5415</v>
      </c>
      <c r="E10" s="9">
        <v>5535</v>
      </c>
      <c r="F10" s="9">
        <v>8192</v>
      </c>
      <c r="G10" s="9">
        <v>10347</v>
      </c>
      <c r="H10" s="9">
        <v>11572</v>
      </c>
      <c r="I10" s="9">
        <v>12408</v>
      </c>
      <c r="J10" s="9">
        <v>13855</v>
      </c>
      <c r="K10" s="9">
        <v>15115</v>
      </c>
      <c r="L10" s="10">
        <v>16349</v>
      </c>
      <c r="M10" s="10">
        <v>18484</v>
      </c>
      <c r="N10" s="10">
        <v>18944</v>
      </c>
      <c r="O10" s="3"/>
      <c r="P10" s="3"/>
      <c r="Q10" s="4"/>
      <c r="R10" s="4"/>
      <c r="S10" s="3"/>
      <c r="T10" s="4"/>
      <c r="U10" s="4"/>
      <c r="V10" s="4"/>
      <c r="W10" s="4"/>
      <c r="X10" s="3"/>
      <c r="Y10" s="4"/>
      <c r="Z10" s="4"/>
      <c r="AA10" s="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1"/>
      <c r="GL10" s="1"/>
      <c r="GM10" s="1"/>
    </row>
    <row r="11" spans="1:196" ht="15.75" x14ac:dyDescent="0.25">
      <c r="A11" s="20" t="s">
        <v>31</v>
      </c>
      <c r="B11" s="19" t="s">
        <v>3</v>
      </c>
      <c r="C11" s="9">
        <v>23022</v>
      </c>
      <c r="D11" s="9">
        <v>35024</v>
      </c>
      <c r="E11" s="9">
        <v>43616</v>
      </c>
      <c r="F11" s="9">
        <v>36957</v>
      </c>
      <c r="G11" s="9">
        <v>34972</v>
      </c>
      <c r="H11" s="9">
        <v>50213</v>
      </c>
      <c r="I11" s="9">
        <v>45900</v>
      </c>
      <c r="J11" s="9">
        <v>48304</v>
      </c>
      <c r="K11" s="9">
        <v>47816</v>
      </c>
      <c r="L11" s="10">
        <v>31470</v>
      </c>
      <c r="M11" s="10">
        <v>53102</v>
      </c>
      <c r="N11" s="10">
        <v>70051</v>
      </c>
      <c r="O11" s="3"/>
      <c r="P11" s="3"/>
      <c r="Q11" s="4"/>
      <c r="R11" s="4"/>
      <c r="S11" s="3"/>
      <c r="T11" s="4"/>
      <c r="U11" s="4"/>
      <c r="V11" s="4"/>
      <c r="W11" s="4"/>
      <c r="X11" s="3"/>
      <c r="Y11" s="4"/>
      <c r="Z11" s="4"/>
      <c r="AA11" s="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1"/>
      <c r="GL11" s="1"/>
      <c r="GM11" s="1"/>
    </row>
    <row r="12" spans="1:196" ht="15.75" x14ac:dyDescent="0.25">
      <c r="A12" s="21"/>
      <c r="B12" s="22" t="s">
        <v>28</v>
      </c>
      <c r="C12" s="23">
        <f>C6+C11</f>
        <v>478527</v>
      </c>
      <c r="D12" s="23">
        <f t="shared" ref="D12:J12" si="3">D6+D11</f>
        <v>580430</v>
      </c>
      <c r="E12" s="23">
        <f t="shared" si="3"/>
        <v>647114</v>
      </c>
      <c r="F12" s="23">
        <f t="shared" si="3"/>
        <v>765612</v>
      </c>
      <c r="G12" s="23">
        <f t="shared" si="3"/>
        <v>783550</v>
      </c>
      <c r="H12" s="23">
        <f t="shared" si="3"/>
        <v>745902</v>
      </c>
      <c r="I12" s="23">
        <f t="shared" si="3"/>
        <v>773565</v>
      </c>
      <c r="J12" s="23">
        <f t="shared" si="3"/>
        <v>966211</v>
      </c>
      <c r="K12" s="23">
        <f t="shared" ref="K12:L12" si="4">K6+K11</f>
        <v>1196941</v>
      </c>
      <c r="L12" s="23">
        <f t="shared" si="4"/>
        <v>1166850</v>
      </c>
      <c r="M12" s="23">
        <f t="shared" ref="M12" si="5">M6+M11</f>
        <v>1293506</v>
      </c>
      <c r="N12" s="23">
        <f t="shared" ref="N12" si="6">N6+N11</f>
        <v>1429531</v>
      </c>
      <c r="O12" s="3"/>
      <c r="P12" s="3"/>
      <c r="Q12" s="4"/>
      <c r="R12" s="4"/>
      <c r="S12" s="3"/>
      <c r="T12" s="4"/>
      <c r="U12" s="4"/>
      <c r="V12" s="4"/>
      <c r="W12" s="4"/>
      <c r="X12" s="3"/>
      <c r="Y12" s="4"/>
      <c r="Z12" s="4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1"/>
      <c r="GL12" s="1"/>
      <c r="GM12" s="1"/>
    </row>
    <row r="13" spans="1:196" s="1" customFormat="1" ht="15.75" x14ac:dyDescent="0.25">
      <c r="A13" s="15" t="s">
        <v>32</v>
      </c>
      <c r="B13" s="16" t="s">
        <v>4</v>
      </c>
      <c r="C13" s="9">
        <v>12900</v>
      </c>
      <c r="D13" s="9">
        <v>14827</v>
      </c>
      <c r="E13" s="9">
        <v>19714</v>
      </c>
      <c r="F13" s="9">
        <v>70373</v>
      </c>
      <c r="G13" s="9">
        <v>43166</v>
      </c>
      <c r="H13" s="9">
        <v>51608</v>
      </c>
      <c r="I13" s="9">
        <v>40642</v>
      </c>
      <c r="J13" s="9">
        <v>35247</v>
      </c>
      <c r="K13" s="9">
        <v>24266</v>
      </c>
      <c r="L13" s="9">
        <v>21948</v>
      </c>
      <c r="M13" s="9">
        <v>47876</v>
      </c>
      <c r="N13" s="9">
        <v>47259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N13" s="2"/>
    </row>
    <row r="14" spans="1:196" ht="45" x14ac:dyDescent="0.25">
      <c r="A14" s="20" t="s">
        <v>33</v>
      </c>
      <c r="B14" s="19" t="s">
        <v>5</v>
      </c>
      <c r="C14" s="9">
        <v>69130</v>
      </c>
      <c r="D14" s="9">
        <v>78763</v>
      </c>
      <c r="E14" s="9">
        <v>90520</v>
      </c>
      <c r="F14" s="9">
        <v>112286</v>
      </c>
      <c r="G14" s="9">
        <v>128711</v>
      </c>
      <c r="H14" s="9">
        <v>153906</v>
      </c>
      <c r="I14" s="9">
        <v>202289</v>
      </c>
      <c r="J14" s="9">
        <v>235346</v>
      </c>
      <c r="K14" s="9">
        <v>277334</v>
      </c>
      <c r="L14" s="9">
        <v>315781</v>
      </c>
      <c r="M14" s="9">
        <v>384124</v>
      </c>
      <c r="N14" s="9">
        <v>479209</v>
      </c>
      <c r="O14" s="3"/>
      <c r="P14" s="3"/>
      <c r="Q14" s="4"/>
      <c r="R14" s="4"/>
      <c r="S14" s="3"/>
      <c r="T14" s="4"/>
      <c r="U14" s="4"/>
      <c r="V14" s="4"/>
      <c r="W14" s="4"/>
      <c r="X14" s="3"/>
      <c r="Y14" s="4"/>
      <c r="Z14" s="4"/>
      <c r="AA14" s="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3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3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3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1"/>
      <c r="GL14" s="1"/>
      <c r="GM14" s="1"/>
    </row>
    <row r="15" spans="1:196" ht="15.75" x14ac:dyDescent="0.25">
      <c r="A15" s="20" t="s">
        <v>34</v>
      </c>
      <c r="B15" s="19" t="s">
        <v>6</v>
      </c>
      <c r="C15" s="9">
        <v>104529</v>
      </c>
      <c r="D15" s="9">
        <v>107821</v>
      </c>
      <c r="E15" s="9">
        <v>124594</v>
      </c>
      <c r="F15" s="9">
        <v>200871</v>
      </c>
      <c r="G15" s="9">
        <v>166678</v>
      </c>
      <c r="H15" s="9">
        <v>184477</v>
      </c>
      <c r="I15" s="9">
        <v>221389</v>
      </c>
      <c r="J15" s="9">
        <v>180745</v>
      </c>
      <c r="K15" s="9">
        <v>190051</v>
      </c>
      <c r="L15" s="9">
        <v>183048</v>
      </c>
      <c r="M15" s="9">
        <v>232963</v>
      </c>
      <c r="N15" s="9">
        <v>310233</v>
      </c>
      <c r="O15" s="3"/>
      <c r="P15" s="3"/>
      <c r="Q15" s="4"/>
      <c r="R15" s="4"/>
      <c r="S15" s="3"/>
      <c r="T15" s="4"/>
      <c r="U15" s="4"/>
      <c r="V15" s="4"/>
      <c r="W15" s="4"/>
      <c r="X15" s="3"/>
      <c r="Y15" s="4"/>
      <c r="Z15" s="4"/>
      <c r="AA15" s="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3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3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3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1"/>
      <c r="GL15" s="1"/>
      <c r="GM15" s="1"/>
    </row>
    <row r="16" spans="1:196" ht="15.75" x14ac:dyDescent="0.25">
      <c r="A16" s="21"/>
      <c r="B16" s="22" t="s">
        <v>29</v>
      </c>
      <c r="C16" s="23">
        <f>+C13+C14+C15</f>
        <v>186559</v>
      </c>
      <c r="D16" s="23">
        <f t="shared" ref="D16:E16" si="7">+D13+D14+D15</f>
        <v>201411</v>
      </c>
      <c r="E16" s="23">
        <f t="shared" si="7"/>
        <v>234828</v>
      </c>
      <c r="F16" s="23">
        <f t="shared" ref="F16:G16" si="8">+F13+F14+F15</f>
        <v>383530</v>
      </c>
      <c r="G16" s="23">
        <f t="shared" si="8"/>
        <v>338555</v>
      </c>
      <c r="H16" s="23">
        <f t="shared" ref="H16:K16" si="9">+H13+H14+H15</f>
        <v>389991</v>
      </c>
      <c r="I16" s="23">
        <f t="shared" si="9"/>
        <v>464320</v>
      </c>
      <c r="J16" s="23">
        <f t="shared" si="9"/>
        <v>451338</v>
      </c>
      <c r="K16" s="23">
        <f t="shared" si="9"/>
        <v>491651</v>
      </c>
      <c r="L16" s="23">
        <f t="shared" ref="L16:M16" si="10">+L13+L14+L15</f>
        <v>520777</v>
      </c>
      <c r="M16" s="23">
        <f t="shared" si="10"/>
        <v>664963</v>
      </c>
      <c r="N16" s="23">
        <f t="shared" ref="N16" si="11">+N13+N14+N15</f>
        <v>836701</v>
      </c>
      <c r="O16" s="3"/>
      <c r="P16" s="3"/>
      <c r="Q16" s="4"/>
      <c r="R16" s="4"/>
      <c r="S16" s="3"/>
      <c r="T16" s="4"/>
      <c r="U16" s="4"/>
      <c r="V16" s="4"/>
      <c r="W16" s="4"/>
      <c r="X16" s="3"/>
      <c r="Y16" s="4"/>
      <c r="Z16" s="4"/>
      <c r="AA16" s="3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3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3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3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1"/>
      <c r="GL16" s="1"/>
      <c r="GM16" s="1"/>
    </row>
    <row r="17" spans="1:196" s="1" customFormat="1" ht="30" x14ac:dyDescent="0.25">
      <c r="A17" s="15" t="s">
        <v>35</v>
      </c>
      <c r="B17" s="16" t="s">
        <v>7</v>
      </c>
      <c r="C17" s="17">
        <f>C18+C19</f>
        <v>59892</v>
      </c>
      <c r="D17" s="17">
        <f t="shared" ref="D17:E17" si="12">D18+D19</f>
        <v>50879</v>
      </c>
      <c r="E17" s="17">
        <f t="shared" si="12"/>
        <v>70495</v>
      </c>
      <c r="F17" s="17">
        <f t="shared" ref="F17:G17" si="13">F18+F19</f>
        <v>67518</v>
      </c>
      <c r="G17" s="17">
        <f t="shared" si="13"/>
        <v>69207</v>
      </c>
      <c r="H17" s="17">
        <f t="shared" ref="H17:K17" si="14">H18+H19</f>
        <v>97778</v>
      </c>
      <c r="I17" s="17">
        <f t="shared" si="14"/>
        <v>105042</v>
      </c>
      <c r="J17" s="17">
        <f t="shared" si="14"/>
        <v>119035</v>
      </c>
      <c r="K17" s="17">
        <f t="shared" si="14"/>
        <v>129963</v>
      </c>
      <c r="L17" s="17">
        <f t="shared" ref="L17:M17" si="15">L18+L19</f>
        <v>114601</v>
      </c>
      <c r="M17" s="17">
        <f t="shared" si="15"/>
        <v>102263</v>
      </c>
      <c r="N17" s="17">
        <f t="shared" ref="N17" si="16">N18+N19</f>
        <v>117642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N17" s="2"/>
    </row>
    <row r="18" spans="1:196" ht="15.75" x14ac:dyDescent="0.25">
      <c r="A18" s="18">
        <v>6.1</v>
      </c>
      <c r="B18" s="19" t="s">
        <v>8</v>
      </c>
      <c r="C18" s="9">
        <v>56921</v>
      </c>
      <c r="D18" s="9">
        <v>47880</v>
      </c>
      <c r="E18" s="9">
        <v>67273</v>
      </c>
      <c r="F18" s="9">
        <v>63764</v>
      </c>
      <c r="G18" s="9">
        <v>65107</v>
      </c>
      <c r="H18" s="9">
        <v>93278</v>
      </c>
      <c r="I18" s="9">
        <v>100015</v>
      </c>
      <c r="J18" s="9">
        <v>113138</v>
      </c>
      <c r="K18" s="9">
        <v>123737</v>
      </c>
      <c r="L18" s="9">
        <v>112055</v>
      </c>
      <c r="M18" s="9">
        <v>98121</v>
      </c>
      <c r="N18" s="9">
        <v>110536</v>
      </c>
      <c r="O18" s="3"/>
      <c r="P18" s="3"/>
      <c r="Q18" s="4"/>
      <c r="R18" s="4"/>
      <c r="S18" s="3"/>
      <c r="T18" s="4"/>
      <c r="U18" s="4"/>
      <c r="V18" s="4"/>
      <c r="W18" s="4"/>
      <c r="X18" s="3"/>
      <c r="Y18" s="4"/>
      <c r="Z18" s="4"/>
      <c r="AA18" s="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1"/>
      <c r="GL18" s="1"/>
      <c r="GM18" s="1"/>
    </row>
    <row r="19" spans="1:196" ht="15.75" x14ac:dyDescent="0.25">
      <c r="A19" s="18">
        <v>6.2</v>
      </c>
      <c r="B19" s="19" t="s">
        <v>9</v>
      </c>
      <c r="C19" s="9">
        <v>2971</v>
      </c>
      <c r="D19" s="9">
        <v>2999</v>
      </c>
      <c r="E19" s="9">
        <v>3222</v>
      </c>
      <c r="F19" s="9">
        <v>3754</v>
      </c>
      <c r="G19" s="9">
        <v>4100</v>
      </c>
      <c r="H19" s="9">
        <v>4500</v>
      </c>
      <c r="I19" s="9">
        <v>5027</v>
      </c>
      <c r="J19" s="9">
        <v>5897</v>
      </c>
      <c r="K19" s="9">
        <v>6226</v>
      </c>
      <c r="L19" s="9">
        <v>2546</v>
      </c>
      <c r="M19" s="9">
        <v>4142</v>
      </c>
      <c r="N19" s="9">
        <v>7106</v>
      </c>
      <c r="O19" s="3"/>
      <c r="P19" s="3"/>
      <c r="Q19" s="4"/>
      <c r="R19" s="4"/>
      <c r="S19" s="3"/>
      <c r="T19" s="4"/>
      <c r="U19" s="4"/>
      <c r="V19" s="4"/>
      <c r="W19" s="4"/>
      <c r="X19" s="3"/>
      <c r="Y19" s="4"/>
      <c r="Z19" s="4"/>
      <c r="AA19" s="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1"/>
      <c r="GL19" s="1"/>
      <c r="GM19" s="1"/>
    </row>
    <row r="20" spans="1:196" s="1" customFormat="1" ht="45" x14ac:dyDescent="0.25">
      <c r="A20" s="24" t="s">
        <v>36</v>
      </c>
      <c r="B20" s="25" t="s">
        <v>10</v>
      </c>
      <c r="C20" s="17">
        <f>SUM(C21:C27)</f>
        <v>23420</v>
      </c>
      <c r="D20" s="17">
        <f t="shared" ref="D20:J20" si="17">SUM(D21:D27)</f>
        <v>27306</v>
      </c>
      <c r="E20" s="17">
        <f t="shared" si="17"/>
        <v>33662</v>
      </c>
      <c r="F20" s="17">
        <f t="shared" si="17"/>
        <v>36834</v>
      </c>
      <c r="G20" s="17">
        <f t="shared" si="17"/>
        <v>43207</v>
      </c>
      <c r="H20" s="17">
        <f t="shared" si="17"/>
        <v>44511</v>
      </c>
      <c r="I20" s="17">
        <f t="shared" si="17"/>
        <v>47444</v>
      </c>
      <c r="J20" s="17">
        <f t="shared" si="17"/>
        <v>55587</v>
      </c>
      <c r="K20" s="17">
        <f t="shared" ref="K20:L20" si="18">SUM(K21:K27)</f>
        <v>60552</v>
      </c>
      <c r="L20" s="17">
        <f t="shared" si="18"/>
        <v>60801</v>
      </c>
      <c r="M20" s="17">
        <f t="shared" ref="M20" si="19">SUM(M21:M27)</f>
        <v>76572</v>
      </c>
      <c r="N20" s="17">
        <f t="shared" ref="N20" si="20">SUM(N21:N27)</f>
        <v>93440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N20" s="2"/>
    </row>
    <row r="21" spans="1:196" ht="15.75" x14ac:dyDescent="0.25">
      <c r="A21" s="18">
        <v>7.1</v>
      </c>
      <c r="B21" s="19" t="s">
        <v>11</v>
      </c>
      <c r="C21" s="9">
        <v>30</v>
      </c>
      <c r="D21" s="9">
        <v>34</v>
      </c>
      <c r="E21" s="9">
        <v>47</v>
      </c>
      <c r="F21" s="9">
        <v>59</v>
      </c>
      <c r="G21" s="9">
        <v>69</v>
      </c>
      <c r="H21" s="9">
        <v>53</v>
      </c>
      <c r="I21" s="9">
        <v>98</v>
      </c>
      <c r="J21" s="9">
        <v>95</v>
      </c>
      <c r="K21" s="9">
        <v>254</v>
      </c>
      <c r="L21" s="9">
        <v>94</v>
      </c>
      <c r="M21" s="9">
        <v>136</v>
      </c>
      <c r="N21" s="9">
        <v>360</v>
      </c>
      <c r="O21" s="3"/>
      <c r="P21" s="3"/>
      <c r="Q21" s="4"/>
      <c r="R21" s="4"/>
      <c r="S21" s="3"/>
      <c r="T21" s="4"/>
      <c r="U21" s="4"/>
      <c r="V21" s="4"/>
      <c r="W21" s="4"/>
      <c r="X21" s="3"/>
      <c r="Y21" s="4"/>
      <c r="Z21" s="4"/>
      <c r="AA21" s="3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1"/>
      <c r="GL21" s="1"/>
      <c r="GM21" s="1"/>
    </row>
    <row r="22" spans="1:196" ht="15.75" x14ac:dyDescent="0.25">
      <c r="A22" s="18">
        <v>7.2</v>
      </c>
      <c r="B22" s="19" t="s">
        <v>12</v>
      </c>
      <c r="C22" s="9">
        <v>12382</v>
      </c>
      <c r="D22" s="9">
        <v>13618</v>
      </c>
      <c r="E22" s="9">
        <v>16307</v>
      </c>
      <c r="F22" s="9">
        <v>16165</v>
      </c>
      <c r="G22" s="9">
        <v>18678</v>
      </c>
      <c r="H22" s="9">
        <v>20068</v>
      </c>
      <c r="I22" s="9">
        <v>22201</v>
      </c>
      <c r="J22" s="9">
        <v>28740</v>
      </c>
      <c r="K22" s="9">
        <v>30319</v>
      </c>
      <c r="L22" s="9">
        <v>27596</v>
      </c>
      <c r="M22" s="9">
        <v>37065</v>
      </c>
      <c r="N22" s="9">
        <v>44680</v>
      </c>
      <c r="O22" s="3"/>
      <c r="P22" s="3"/>
      <c r="Q22" s="4"/>
      <c r="R22" s="4"/>
      <c r="S22" s="3"/>
      <c r="T22" s="4"/>
      <c r="U22" s="4"/>
      <c r="V22" s="4"/>
      <c r="W22" s="4"/>
      <c r="X22" s="3"/>
      <c r="Y22" s="4"/>
      <c r="Z22" s="4"/>
      <c r="AA22" s="3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1"/>
      <c r="GL22" s="1"/>
      <c r="GM22" s="1"/>
    </row>
    <row r="23" spans="1:196" ht="15.75" x14ac:dyDescent="0.25">
      <c r="A23" s="18">
        <v>7.3</v>
      </c>
      <c r="B23" s="19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3"/>
      <c r="P23" s="3"/>
      <c r="Q23" s="4"/>
      <c r="R23" s="4"/>
      <c r="S23" s="3"/>
      <c r="T23" s="4"/>
      <c r="U23" s="4"/>
      <c r="V23" s="4"/>
      <c r="W23" s="4"/>
      <c r="X23" s="3"/>
      <c r="Y23" s="4"/>
      <c r="Z23" s="4"/>
      <c r="AA23" s="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1"/>
      <c r="GL23" s="1"/>
      <c r="GM23" s="1"/>
    </row>
    <row r="24" spans="1:196" ht="15.75" x14ac:dyDescent="0.25">
      <c r="A24" s="18">
        <v>7.4</v>
      </c>
      <c r="B24" s="19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5</v>
      </c>
      <c r="K24" s="9">
        <v>9</v>
      </c>
      <c r="L24" s="9">
        <v>4</v>
      </c>
      <c r="M24" s="9">
        <v>74</v>
      </c>
      <c r="N24" s="9">
        <v>316</v>
      </c>
      <c r="O24" s="3"/>
      <c r="P24" s="3"/>
      <c r="Q24" s="4"/>
      <c r="R24" s="4"/>
      <c r="S24" s="3"/>
      <c r="T24" s="4"/>
      <c r="U24" s="4"/>
      <c r="V24" s="4"/>
      <c r="W24" s="4"/>
      <c r="X24" s="3"/>
      <c r="Y24" s="4"/>
      <c r="Z24" s="4"/>
      <c r="AA24" s="3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1"/>
      <c r="GL24" s="1"/>
      <c r="GM24" s="1"/>
    </row>
    <row r="25" spans="1:196" ht="30" x14ac:dyDescent="0.25">
      <c r="A25" s="18">
        <v>7.5</v>
      </c>
      <c r="B25" s="19" t="s">
        <v>15</v>
      </c>
      <c r="C25" s="9">
        <v>78</v>
      </c>
      <c r="D25" s="9">
        <v>89</v>
      </c>
      <c r="E25" s="9">
        <v>100</v>
      </c>
      <c r="F25" s="9">
        <v>108</v>
      </c>
      <c r="G25" s="9">
        <v>118</v>
      </c>
      <c r="H25" s="9">
        <v>335</v>
      </c>
      <c r="I25" s="9">
        <v>410</v>
      </c>
      <c r="J25" s="9">
        <v>1267</v>
      </c>
      <c r="K25" s="9">
        <v>1025</v>
      </c>
      <c r="L25" s="9">
        <v>536</v>
      </c>
      <c r="M25" s="9">
        <v>1937</v>
      </c>
      <c r="N25" s="9">
        <v>4728</v>
      </c>
      <c r="O25" s="3"/>
      <c r="P25" s="3"/>
      <c r="Q25" s="4"/>
      <c r="R25" s="4"/>
      <c r="S25" s="3"/>
      <c r="T25" s="4"/>
      <c r="U25" s="4"/>
      <c r="V25" s="4"/>
      <c r="W25" s="4"/>
      <c r="X25" s="3"/>
      <c r="Y25" s="4"/>
      <c r="Z25" s="4"/>
      <c r="AA25" s="3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1"/>
      <c r="GL25" s="1"/>
      <c r="GM25" s="1"/>
    </row>
    <row r="26" spans="1:196" ht="15.75" x14ac:dyDescent="0.25">
      <c r="A26" s="18">
        <v>7.6</v>
      </c>
      <c r="B26" s="19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3"/>
      <c r="P26" s="3"/>
      <c r="Q26" s="4"/>
      <c r="R26" s="4"/>
      <c r="S26" s="3"/>
      <c r="T26" s="4"/>
      <c r="U26" s="4"/>
      <c r="V26" s="4"/>
      <c r="W26" s="4"/>
      <c r="X26" s="3"/>
      <c r="Y26" s="4"/>
      <c r="Z26" s="4"/>
      <c r="AA26" s="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1"/>
      <c r="GL26" s="1"/>
      <c r="GM26" s="1"/>
    </row>
    <row r="27" spans="1:196" ht="30" x14ac:dyDescent="0.25">
      <c r="A27" s="18">
        <v>7.7</v>
      </c>
      <c r="B27" s="19" t="s">
        <v>17</v>
      </c>
      <c r="C27" s="9">
        <v>10930</v>
      </c>
      <c r="D27" s="9">
        <v>13565</v>
      </c>
      <c r="E27" s="9">
        <v>17208</v>
      </c>
      <c r="F27" s="9">
        <v>20502</v>
      </c>
      <c r="G27" s="9">
        <v>24342</v>
      </c>
      <c r="H27" s="9">
        <v>24055</v>
      </c>
      <c r="I27" s="9">
        <v>24735</v>
      </c>
      <c r="J27" s="9">
        <v>25480</v>
      </c>
      <c r="K27" s="9">
        <v>28945</v>
      </c>
      <c r="L27" s="9">
        <v>32571</v>
      </c>
      <c r="M27" s="9">
        <v>37360</v>
      </c>
      <c r="N27" s="9">
        <v>43356</v>
      </c>
      <c r="O27" s="3"/>
      <c r="P27" s="3"/>
      <c r="Q27" s="4"/>
      <c r="R27" s="4"/>
      <c r="S27" s="3"/>
      <c r="T27" s="4"/>
      <c r="U27" s="4"/>
      <c r="V27" s="4"/>
      <c r="W27" s="4"/>
      <c r="X27" s="3"/>
      <c r="Y27" s="4"/>
      <c r="Z27" s="4"/>
      <c r="AA27" s="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1"/>
      <c r="GL27" s="1"/>
      <c r="GM27" s="1"/>
    </row>
    <row r="28" spans="1:196" ht="15.75" x14ac:dyDescent="0.25">
      <c r="A28" s="20" t="s">
        <v>37</v>
      </c>
      <c r="B28" s="19" t="s">
        <v>18</v>
      </c>
      <c r="C28" s="9">
        <v>20884</v>
      </c>
      <c r="D28" s="9">
        <v>21562</v>
      </c>
      <c r="E28" s="9">
        <v>23571</v>
      </c>
      <c r="F28" s="9">
        <v>27520</v>
      </c>
      <c r="G28" s="9">
        <v>31684</v>
      </c>
      <c r="H28" s="9">
        <v>28567</v>
      </c>
      <c r="I28" s="9">
        <v>28348</v>
      </c>
      <c r="J28" s="9">
        <v>38089</v>
      </c>
      <c r="K28" s="9">
        <v>46231</v>
      </c>
      <c r="L28" s="9">
        <v>43738</v>
      </c>
      <c r="M28" s="9">
        <v>26121</v>
      </c>
      <c r="N28" s="9">
        <v>44202</v>
      </c>
      <c r="O28" s="3"/>
      <c r="P28" s="3"/>
      <c r="Q28" s="4"/>
      <c r="R28" s="4"/>
      <c r="S28" s="3"/>
      <c r="T28" s="4"/>
      <c r="U28" s="4"/>
      <c r="V28" s="4"/>
      <c r="W28" s="4"/>
      <c r="X28" s="3"/>
      <c r="Y28" s="4"/>
      <c r="Z28" s="4"/>
      <c r="AA28" s="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1"/>
      <c r="GL28" s="1"/>
      <c r="GM28" s="1"/>
    </row>
    <row r="29" spans="1:196" ht="45" x14ac:dyDescent="0.25">
      <c r="A29" s="20" t="s">
        <v>38</v>
      </c>
      <c r="B29" s="19" t="s">
        <v>19</v>
      </c>
      <c r="C29" s="9">
        <v>38261</v>
      </c>
      <c r="D29" s="9">
        <v>41869</v>
      </c>
      <c r="E29" s="9">
        <v>44949</v>
      </c>
      <c r="F29" s="9">
        <v>47595</v>
      </c>
      <c r="G29" s="9">
        <v>48230</v>
      </c>
      <c r="H29" s="9">
        <v>51127</v>
      </c>
      <c r="I29" s="9">
        <v>54108</v>
      </c>
      <c r="J29" s="9">
        <v>56239</v>
      </c>
      <c r="K29" s="9">
        <v>57843</v>
      </c>
      <c r="L29" s="9">
        <v>54977</v>
      </c>
      <c r="M29" s="9">
        <v>60977</v>
      </c>
      <c r="N29" s="9">
        <v>67507</v>
      </c>
      <c r="O29" s="3"/>
      <c r="P29" s="3"/>
      <c r="Q29" s="4"/>
      <c r="R29" s="4"/>
      <c r="S29" s="3"/>
      <c r="T29" s="4"/>
      <c r="U29" s="4"/>
      <c r="V29" s="4"/>
      <c r="W29" s="4"/>
      <c r="X29" s="3"/>
      <c r="Y29" s="4"/>
      <c r="Z29" s="4"/>
      <c r="AA29" s="3"/>
      <c r="AB29" s="5"/>
      <c r="AC29" s="5"/>
      <c r="AD29" s="5"/>
      <c r="AE29" s="5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1"/>
      <c r="GL29" s="1"/>
      <c r="GM29" s="1"/>
    </row>
    <row r="30" spans="1:196" ht="15.75" x14ac:dyDescent="0.25">
      <c r="A30" s="20" t="s">
        <v>39</v>
      </c>
      <c r="B30" s="19" t="s">
        <v>54</v>
      </c>
      <c r="C30" s="9">
        <v>135418</v>
      </c>
      <c r="D30" s="9">
        <v>149466</v>
      </c>
      <c r="E30" s="9">
        <v>183105</v>
      </c>
      <c r="F30" s="9">
        <v>232024</v>
      </c>
      <c r="G30" s="9">
        <v>247954</v>
      </c>
      <c r="H30" s="9">
        <v>266105</v>
      </c>
      <c r="I30" s="9">
        <v>329099</v>
      </c>
      <c r="J30" s="9">
        <v>332224</v>
      </c>
      <c r="K30" s="9">
        <v>448389</v>
      </c>
      <c r="L30" s="9">
        <v>474999</v>
      </c>
      <c r="M30" s="9">
        <v>534092</v>
      </c>
      <c r="N30" s="9">
        <v>573323</v>
      </c>
      <c r="O30" s="3"/>
      <c r="P30" s="3"/>
      <c r="Q30" s="4"/>
      <c r="R30" s="4"/>
      <c r="S30" s="3"/>
      <c r="T30" s="4"/>
      <c r="U30" s="4"/>
      <c r="V30" s="4"/>
      <c r="W30" s="4"/>
      <c r="X30" s="3"/>
      <c r="Y30" s="4"/>
      <c r="Z30" s="4"/>
      <c r="AA30" s="3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1"/>
      <c r="GL30" s="1"/>
      <c r="GM30" s="1"/>
    </row>
    <row r="31" spans="1:196" ht="15.75" x14ac:dyDescent="0.25">
      <c r="A31" s="20" t="s">
        <v>40</v>
      </c>
      <c r="B31" s="19" t="s">
        <v>20</v>
      </c>
      <c r="C31" s="9">
        <v>142509</v>
      </c>
      <c r="D31" s="9">
        <v>167431</v>
      </c>
      <c r="E31" s="9">
        <v>190012</v>
      </c>
      <c r="F31" s="9">
        <v>193182</v>
      </c>
      <c r="G31" s="9">
        <v>233152</v>
      </c>
      <c r="H31" s="9">
        <v>281826</v>
      </c>
      <c r="I31" s="9">
        <v>355810</v>
      </c>
      <c r="J31" s="9">
        <v>378930</v>
      </c>
      <c r="K31" s="9">
        <v>401393</v>
      </c>
      <c r="L31" s="9">
        <v>419574</v>
      </c>
      <c r="M31" s="9">
        <v>512035</v>
      </c>
      <c r="N31" s="9">
        <v>628079</v>
      </c>
      <c r="O31" s="3"/>
      <c r="P31" s="3"/>
      <c r="Q31" s="4"/>
      <c r="R31" s="4"/>
      <c r="S31" s="3"/>
      <c r="T31" s="4"/>
      <c r="U31" s="4"/>
      <c r="V31" s="4"/>
      <c r="W31" s="4"/>
      <c r="X31" s="3"/>
      <c r="Y31" s="4"/>
      <c r="Z31" s="4"/>
      <c r="AA31" s="3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"/>
      <c r="GL31" s="1"/>
      <c r="GM31" s="1"/>
    </row>
    <row r="32" spans="1:196" ht="15.75" x14ac:dyDescent="0.25">
      <c r="A32" s="21"/>
      <c r="B32" s="22" t="s">
        <v>30</v>
      </c>
      <c r="C32" s="23">
        <f>C17+C20+C28+C29+C30+C31</f>
        <v>420384</v>
      </c>
      <c r="D32" s="23">
        <f t="shared" ref="D32:J32" si="21">D17+D20+D28+D29+D30+D31</f>
        <v>458513</v>
      </c>
      <c r="E32" s="23">
        <f t="shared" si="21"/>
        <v>545794</v>
      </c>
      <c r="F32" s="23">
        <f t="shared" si="21"/>
        <v>604673</v>
      </c>
      <c r="G32" s="23">
        <f t="shared" si="21"/>
        <v>673434</v>
      </c>
      <c r="H32" s="23">
        <f t="shared" si="21"/>
        <v>769914</v>
      </c>
      <c r="I32" s="23">
        <f t="shared" si="21"/>
        <v>919851</v>
      </c>
      <c r="J32" s="23">
        <f t="shared" si="21"/>
        <v>980104</v>
      </c>
      <c r="K32" s="23">
        <f t="shared" ref="K32:L32" si="22">K17+K20+K28+K29+K30+K31</f>
        <v>1144371</v>
      </c>
      <c r="L32" s="23">
        <f t="shared" si="22"/>
        <v>1168690</v>
      </c>
      <c r="M32" s="23">
        <f t="shared" ref="M32:N32" si="23">M17+M20+M28+M29+M30+M31</f>
        <v>1312060</v>
      </c>
      <c r="N32" s="23">
        <f t="shared" si="23"/>
        <v>1524193</v>
      </c>
      <c r="O32" s="3"/>
      <c r="P32" s="3"/>
      <c r="Q32" s="4"/>
      <c r="R32" s="4"/>
      <c r="S32" s="3"/>
      <c r="T32" s="4"/>
      <c r="U32" s="4"/>
      <c r="V32" s="4"/>
      <c r="W32" s="4"/>
      <c r="X32" s="3"/>
      <c r="Y32" s="4"/>
      <c r="Z32" s="4"/>
      <c r="AA32" s="3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"/>
      <c r="GL32" s="1"/>
      <c r="GM32" s="1"/>
    </row>
    <row r="33" spans="1:196" s="1" customFormat="1" ht="15.75" x14ac:dyDescent="0.25">
      <c r="A33" s="26" t="s">
        <v>27</v>
      </c>
      <c r="B33" s="27" t="s">
        <v>41</v>
      </c>
      <c r="C33" s="28">
        <f>C6+C11+C13+C14+C15+C17+C20+C28+C29+C30+C31</f>
        <v>1085470</v>
      </c>
      <c r="D33" s="28">
        <f t="shared" ref="D33:J33" si="24">D6+D11+D13+D14+D15+D17+D20+D28+D29+D30+D31</f>
        <v>1240354</v>
      </c>
      <c r="E33" s="28">
        <f t="shared" si="24"/>
        <v>1427736</v>
      </c>
      <c r="F33" s="28">
        <f t="shared" si="24"/>
        <v>1753815</v>
      </c>
      <c r="G33" s="28">
        <f t="shared" si="24"/>
        <v>1795539</v>
      </c>
      <c r="H33" s="28">
        <f t="shared" si="24"/>
        <v>1905807</v>
      </c>
      <c r="I33" s="28">
        <f t="shared" si="24"/>
        <v>2157736</v>
      </c>
      <c r="J33" s="28">
        <f t="shared" si="24"/>
        <v>2397653</v>
      </c>
      <c r="K33" s="28">
        <f t="shared" ref="K33:L33" si="25">K6+K11+K13+K14+K15+K17+K20+K28+K29+K30+K31</f>
        <v>2832963</v>
      </c>
      <c r="L33" s="28">
        <f t="shared" si="25"/>
        <v>2856317</v>
      </c>
      <c r="M33" s="28">
        <f t="shared" ref="M33:N33" si="26">M6+M11+M13+M14+M15+M17+M20+M28+M29+M30+M31</f>
        <v>3270529</v>
      </c>
      <c r="N33" s="28">
        <f t="shared" si="26"/>
        <v>3790425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N33" s="2"/>
    </row>
    <row r="34" spans="1:196" ht="15.75" x14ac:dyDescent="0.25">
      <c r="A34" s="29" t="s">
        <v>43</v>
      </c>
      <c r="B34" s="30" t="s">
        <v>25</v>
      </c>
      <c r="C34" s="9">
        <v>41341</v>
      </c>
      <c r="D34" s="9">
        <v>43899</v>
      </c>
      <c r="E34" s="9">
        <v>60039</v>
      </c>
      <c r="F34" s="9">
        <v>72219</v>
      </c>
      <c r="G34" s="9">
        <v>83342</v>
      </c>
      <c r="H34" s="9">
        <v>104348</v>
      </c>
      <c r="I34" s="9">
        <v>105748</v>
      </c>
      <c r="J34" s="9">
        <v>151404</v>
      </c>
      <c r="K34" s="9">
        <v>185439</v>
      </c>
      <c r="L34" s="9">
        <v>227551</v>
      </c>
      <c r="M34" s="9">
        <v>247754</v>
      </c>
      <c r="N34" s="9">
        <v>215882</v>
      </c>
      <c r="O34" s="4"/>
      <c r="P34" s="3"/>
      <c r="Q34" s="4"/>
      <c r="R34" s="4"/>
      <c r="S34" s="3"/>
      <c r="T34" s="4"/>
      <c r="U34" s="4"/>
      <c r="V34" s="4"/>
      <c r="W34" s="4"/>
      <c r="X34" s="3"/>
      <c r="Y34" s="4"/>
      <c r="Z34" s="4"/>
      <c r="AA34" s="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</row>
    <row r="35" spans="1:196" ht="15.75" x14ac:dyDescent="0.25">
      <c r="A35" s="29" t="s">
        <v>44</v>
      </c>
      <c r="B35" s="30" t="s">
        <v>24</v>
      </c>
      <c r="C35" s="9">
        <v>20542</v>
      </c>
      <c r="D35" s="9">
        <v>29591</v>
      </c>
      <c r="E35" s="9">
        <v>29668</v>
      </c>
      <c r="F35" s="9">
        <v>30093</v>
      </c>
      <c r="G35" s="9">
        <v>27965</v>
      </c>
      <c r="H35" s="9">
        <v>19943</v>
      </c>
      <c r="I35" s="9">
        <v>16009</v>
      </c>
      <c r="J35" s="9">
        <v>15570</v>
      </c>
      <c r="K35" s="9">
        <v>16037</v>
      </c>
      <c r="L35" s="9">
        <v>31333</v>
      </c>
      <c r="M35" s="9">
        <v>40807</v>
      </c>
      <c r="N35" s="9">
        <v>43311</v>
      </c>
      <c r="O35" s="4"/>
      <c r="P35" s="3"/>
      <c r="Q35" s="4"/>
      <c r="R35" s="4"/>
      <c r="S35" s="3"/>
      <c r="T35" s="4"/>
      <c r="U35" s="4"/>
      <c r="V35" s="4"/>
      <c r="W35" s="4"/>
      <c r="X35" s="3"/>
      <c r="Y35" s="4"/>
      <c r="Z35" s="4"/>
      <c r="AA35" s="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</row>
    <row r="36" spans="1:196" ht="30" x14ac:dyDescent="0.25">
      <c r="A36" s="32" t="s">
        <v>45</v>
      </c>
      <c r="B36" s="33" t="s">
        <v>55</v>
      </c>
      <c r="C36" s="23">
        <f>C33+C34-C35</f>
        <v>1106269</v>
      </c>
      <c r="D36" s="23">
        <f t="shared" ref="D36:E36" si="27">D33+D34-D35</f>
        <v>1254662</v>
      </c>
      <c r="E36" s="23">
        <f t="shared" si="27"/>
        <v>1458107</v>
      </c>
      <c r="F36" s="23">
        <f t="shared" ref="F36:L36" si="28">F33+F34-F35</f>
        <v>1795941</v>
      </c>
      <c r="G36" s="23">
        <f t="shared" si="28"/>
        <v>1850916</v>
      </c>
      <c r="H36" s="23">
        <f t="shared" si="28"/>
        <v>1990212</v>
      </c>
      <c r="I36" s="23">
        <f t="shared" si="28"/>
        <v>2247475</v>
      </c>
      <c r="J36" s="23">
        <f t="shared" si="28"/>
        <v>2533487</v>
      </c>
      <c r="K36" s="23">
        <f t="shared" si="28"/>
        <v>3002365</v>
      </c>
      <c r="L36" s="23">
        <f t="shared" si="28"/>
        <v>3052535</v>
      </c>
      <c r="M36" s="23">
        <f t="shared" ref="M36" si="29">M33+M34-M35</f>
        <v>3477476</v>
      </c>
      <c r="N36" s="23">
        <f t="shared" ref="N36" si="30">N33+N34-N35</f>
        <v>3962996</v>
      </c>
      <c r="O36" s="4"/>
      <c r="P36" s="3"/>
      <c r="Q36" s="4"/>
      <c r="R36" s="4"/>
      <c r="S36" s="3"/>
      <c r="T36" s="4"/>
      <c r="U36" s="4"/>
      <c r="V36" s="4"/>
      <c r="W36" s="4"/>
      <c r="X36" s="3"/>
      <c r="Y36" s="4"/>
      <c r="Z36" s="4"/>
      <c r="AA36" s="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</row>
    <row r="37" spans="1:196" ht="15.75" x14ac:dyDescent="0.25">
      <c r="A37" s="29" t="s">
        <v>46</v>
      </c>
      <c r="B37" s="30" t="s">
        <v>42</v>
      </c>
      <c r="C37" s="9">
        <v>13910</v>
      </c>
      <c r="D37" s="9">
        <v>14060</v>
      </c>
      <c r="E37" s="9">
        <v>14210</v>
      </c>
      <c r="F37" s="9">
        <v>14370</v>
      </c>
      <c r="G37" s="9">
        <v>14520</v>
      </c>
      <c r="H37" s="9">
        <v>14670</v>
      </c>
      <c r="I37" s="9">
        <v>14810</v>
      </c>
      <c r="J37" s="9">
        <v>14960</v>
      </c>
      <c r="K37" s="9">
        <v>15110</v>
      </c>
      <c r="L37" s="9">
        <v>15260</v>
      </c>
      <c r="M37" s="9">
        <v>15400</v>
      </c>
      <c r="N37" s="9">
        <v>15550</v>
      </c>
      <c r="AB37" s="1"/>
      <c r="AC37" s="1"/>
      <c r="AD37" s="1"/>
      <c r="AE37" s="1"/>
    </row>
    <row r="38" spans="1:196" ht="15.75" x14ac:dyDescent="0.25">
      <c r="A38" s="32" t="s">
        <v>47</v>
      </c>
      <c r="B38" s="33" t="s">
        <v>58</v>
      </c>
      <c r="C38" s="23">
        <f>C36/C37*1000</f>
        <v>79530.481667864849</v>
      </c>
      <c r="D38" s="23">
        <f t="shared" ref="D38:E38" si="31">D36/D37*1000</f>
        <v>89236.27311522048</v>
      </c>
      <c r="E38" s="23">
        <f t="shared" si="31"/>
        <v>102611.33004926109</v>
      </c>
      <c r="F38" s="23">
        <f t="shared" ref="F38:L38" si="32">F36/F37*1000</f>
        <v>124978.49686847598</v>
      </c>
      <c r="G38" s="23">
        <f t="shared" si="32"/>
        <v>127473.55371900827</v>
      </c>
      <c r="H38" s="23">
        <f t="shared" si="32"/>
        <v>135665.43967280161</v>
      </c>
      <c r="I38" s="23">
        <f t="shared" si="32"/>
        <v>151753.88251181634</v>
      </c>
      <c r="J38" s="23">
        <f t="shared" si="32"/>
        <v>169350.73529411765</v>
      </c>
      <c r="K38" s="23">
        <f t="shared" si="32"/>
        <v>198700.52945069491</v>
      </c>
      <c r="L38" s="23">
        <f t="shared" si="32"/>
        <v>200035.05897771954</v>
      </c>
      <c r="M38" s="23">
        <f t="shared" ref="M38" si="33">M36/M37*1000</f>
        <v>225810.12987012987</v>
      </c>
      <c r="N38" s="23">
        <f t="shared" ref="N38" si="34">N36/N37*1000</f>
        <v>254855.04823151126</v>
      </c>
      <c r="S38" s="3"/>
      <c r="AA38" s="3"/>
      <c r="AB38" s="3"/>
      <c r="AC38" s="3"/>
      <c r="AD38" s="3"/>
      <c r="AE38" s="3"/>
      <c r="CF38" s="4"/>
      <c r="CG38" s="4"/>
      <c r="CH38" s="4"/>
      <c r="CI38" s="4"/>
    </row>
    <row r="39" spans="1:196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31" max="1048575" man="1"/>
    <brk id="43" max="1048575" man="1"/>
    <brk id="59" max="1048575" man="1"/>
    <brk id="123" max="95" man="1"/>
    <brk id="159" max="1048575" man="1"/>
    <brk id="183" max="1048575" man="1"/>
    <brk id="191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N39"/>
  <sheetViews>
    <sheetView zoomScale="80" zoomScaleNormal="80" zoomScaleSheetLayoutView="100" workbookViewId="0">
      <pane xSplit="2" ySplit="5" topLeftCell="C15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1.140625" style="2" customWidth="1"/>
    <col min="7" max="14" width="11.85546875" style="1" customWidth="1"/>
    <col min="15" max="15" width="10.42578125" style="2" customWidth="1"/>
    <col min="16" max="16" width="10.5703125" style="1" customWidth="1"/>
    <col min="17" max="17" width="10.42578125" style="2" customWidth="1"/>
    <col min="18" max="18" width="10" style="2" customWidth="1"/>
    <col min="19" max="19" width="11.5703125" style="1" customWidth="1"/>
    <col min="20" max="21" width="9.140625" style="2" customWidth="1"/>
    <col min="22" max="22" width="11.85546875" style="2" customWidth="1"/>
    <col min="23" max="23" width="11.28515625" style="2" customWidth="1"/>
    <col min="24" max="24" width="11.7109375" style="1" customWidth="1"/>
    <col min="25" max="25" width="9.140625" style="2" customWidth="1"/>
    <col min="26" max="26" width="10.85546875" style="2" customWidth="1"/>
    <col min="27" max="27" width="10.85546875" style="1" customWidth="1"/>
    <col min="28" max="28" width="11" style="2" customWidth="1"/>
    <col min="29" max="31" width="11.42578125" style="2" customWidth="1"/>
    <col min="32" max="59" width="9.140625" style="2" customWidth="1"/>
    <col min="60" max="60" width="12.42578125" style="2" customWidth="1"/>
    <col min="61" max="82" width="9.140625" style="2" customWidth="1"/>
    <col min="83" max="83" width="12.140625" style="2" customWidth="1"/>
    <col min="84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2" customWidth="1"/>
    <col min="100" max="104" width="9.140625" style="2" hidden="1" customWidth="1"/>
    <col min="105" max="105" width="9.140625" style="2" customWidth="1"/>
    <col min="106" max="110" width="9.140625" style="2" hidden="1" customWidth="1"/>
    <col min="111" max="111" width="9.140625" style="2" customWidth="1"/>
    <col min="112" max="116" width="9.140625" style="2" hidden="1" customWidth="1"/>
    <col min="117" max="117" width="9.140625" style="1" customWidth="1"/>
    <col min="118" max="122" width="9.140625" style="1" hidden="1" customWidth="1"/>
    <col min="123" max="123" width="9.140625" style="1" customWidth="1"/>
    <col min="124" max="128" width="9.140625" style="1" hidden="1" customWidth="1"/>
    <col min="129" max="129" width="9.140625" style="1" customWidth="1"/>
    <col min="130" max="134" width="9.140625" style="1" hidden="1" customWidth="1"/>
    <col min="135" max="135" width="9.140625" style="1" customWidth="1"/>
    <col min="136" max="165" width="9.140625" style="2" customWidth="1"/>
    <col min="166" max="166" width="9.140625" style="2" hidden="1" customWidth="1"/>
    <col min="167" max="174" width="9.140625" style="2" customWidth="1"/>
    <col min="175" max="175" width="9.140625" style="2" hidden="1" customWidth="1"/>
    <col min="176" max="180" width="9.140625" style="2" customWidth="1"/>
    <col min="181" max="181" width="9.140625" style="2" hidden="1" customWidth="1"/>
    <col min="182" max="191" width="9.140625" style="2" customWidth="1"/>
    <col min="192" max="192" width="9.140625" style="2"/>
    <col min="193" max="195" width="8.85546875" style="2"/>
    <col min="196" max="196" width="12.7109375" style="2" bestFit="1" customWidth="1"/>
    <col min="197" max="16384" width="8.85546875" style="2"/>
  </cols>
  <sheetData>
    <row r="1" spans="1:196" x14ac:dyDescent="0.25">
      <c r="A1" s="2" t="s">
        <v>53</v>
      </c>
      <c r="B1" s="6" t="s">
        <v>66</v>
      </c>
      <c r="Z1" s="3"/>
    </row>
    <row r="2" spans="1:196" ht="15.75" x14ac:dyDescent="0.25">
      <c r="A2" s="7" t="s">
        <v>49</v>
      </c>
      <c r="I2" s="1" t="str">
        <f>[1]GSVA_cur!$I$3</f>
        <v>As on 15.03.2024</v>
      </c>
    </row>
    <row r="3" spans="1:196" ht="15.75" x14ac:dyDescent="0.25">
      <c r="A3" s="7"/>
    </row>
    <row r="4" spans="1:196" ht="15.75" x14ac:dyDescent="0.25">
      <c r="A4" s="7"/>
      <c r="E4" s="8"/>
      <c r="F4" s="8" t="s">
        <v>57</v>
      </c>
      <c r="O4" s="1"/>
    </row>
    <row r="5" spans="1:196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"/>
    </row>
    <row r="6" spans="1:196" s="1" customFormat="1" ht="15.75" x14ac:dyDescent="0.25">
      <c r="A6" s="15" t="s">
        <v>26</v>
      </c>
      <c r="B6" s="16" t="s">
        <v>2</v>
      </c>
      <c r="C6" s="17">
        <f>SUM(C7:C10)</f>
        <v>455505</v>
      </c>
      <c r="D6" s="17">
        <f t="shared" ref="D6:F6" si="0">SUM(D7:D10)</f>
        <v>472794</v>
      </c>
      <c r="E6" s="17">
        <f t="shared" si="0"/>
        <v>491472</v>
      </c>
      <c r="F6" s="17">
        <f t="shared" si="0"/>
        <v>538905</v>
      </c>
      <c r="G6" s="17">
        <f t="shared" ref="G6:L6" si="1">SUM(G7:G10)</f>
        <v>507157</v>
      </c>
      <c r="H6" s="17">
        <f t="shared" si="1"/>
        <v>433527</v>
      </c>
      <c r="I6" s="17">
        <f t="shared" si="1"/>
        <v>435963</v>
      </c>
      <c r="J6" s="17">
        <f t="shared" si="1"/>
        <v>535283</v>
      </c>
      <c r="K6" s="17">
        <f t="shared" si="1"/>
        <v>649736</v>
      </c>
      <c r="L6" s="17">
        <f t="shared" si="1"/>
        <v>623171</v>
      </c>
      <c r="M6" s="17">
        <f t="shared" ref="M6:N6" si="2">SUM(M7:M10)</f>
        <v>651853</v>
      </c>
      <c r="N6" s="17">
        <f t="shared" si="2"/>
        <v>668860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N6" s="2"/>
    </row>
    <row r="7" spans="1:196" ht="15.75" x14ac:dyDescent="0.25">
      <c r="A7" s="18">
        <v>1.1000000000000001</v>
      </c>
      <c r="B7" s="19" t="s">
        <v>59</v>
      </c>
      <c r="C7" s="9">
        <v>255815</v>
      </c>
      <c r="D7" s="9">
        <v>281052</v>
      </c>
      <c r="E7" s="9">
        <v>295749</v>
      </c>
      <c r="F7" s="9">
        <v>303750</v>
      </c>
      <c r="G7" s="9">
        <v>267699</v>
      </c>
      <c r="H7" s="9">
        <v>190672</v>
      </c>
      <c r="I7" s="9">
        <v>194524</v>
      </c>
      <c r="J7" s="9">
        <v>195196</v>
      </c>
      <c r="K7" s="9">
        <v>193780</v>
      </c>
      <c r="L7" s="10">
        <v>205648</v>
      </c>
      <c r="M7" s="10">
        <v>222215</v>
      </c>
      <c r="N7" s="10">
        <v>198069</v>
      </c>
      <c r="O7" s="3"/>
      <c r="P7" s="3"/>
      <c r="Q7" s="4"/>
      <c r="R7" s="4"/>
      <c r="S7" s="3"/>
      <c r="T7" s="4"/>
      <c r="U7" s="4"/>
      <c r="V7" s="4"/>
      <c r="W7" s="4"/>
      <c r="X7" s="3"/>
      <c r="Y7" s="4"/>
      <c r="Z7" s="4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1"/>
      <c r="GL7" s="1"/>
      <c r="GM7" s="1"/>
    </row>
    <row r="8" spans="1:196" ht="15.75" x14ac:dyDescent="0.25">
      <c r="A8" s="18">
        <v>1.2</v>
      </c>
      <c r="B8" s="19" t="s">
        <v>60</v>
      </c>
      <c r="C8" s="9">
        <v>29657</v>
      </c>
      <c r="D8" s="9">
        <v>23953</v>
      </c>
      <c r="E8" s="9">
        <v>31123</v>
      </c>
      <c r="F8" s="9">
        <v>34728</v>
      </c>
      <c r="G8" s="9">
        <v>36059</v>
      </c>
      <c r="H8" s="9">
        <v>42227</v>
      </c>
      <c r="I8" s="9">
        <v>38898</v>
      </c>
      <c r="J8" s="9">
        <v>48715</v>
      </c>
      <c r="K8" s="9">
        <v>52510</v>
      </c>
      <c r="L8" s="10">
        <v>45778</v>
      </c>
      <c r="M8" s="10">
        <v>41308</v>
      </c>
      <c r="N8" s="10">
        <v>46544</v>
      </c>
      <c r="O8" s="3"/>
      <c r="P8" s="3"/>
      <c r="Q8" s="4"/>
      <c r="R8" s="4"/>
      <c r="S8" s="3"/>
      <c r="T8" s="4"/>
      <c r="U8" s="4"/>
      <c r="V8" s="4"/>
      <c r="W8" s="4"/>
      <c r="X8" s="3"/>
      <c r="Y8" s="4"/>
      <c r="Z8" s="4"/>
      <c r="AA8" s="3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1"/>
      <c r="GL8" s="1"/>
      <c r="GM8" s="1"/>
    </row>
    <row r="9" spans="1:196" ht="15.75" x14ac:dyDescent="0.25">
      <c r="A9" s="18">
        <v>1.3</v>
      </c>
      <c r="B9" s="19" t="s">
        <v>61</v>
      </c>
      <c r="C9" s="9">
        <v>165510</v>
      </c>
      <c r="D9" s="9">
        <v>163051</v>
      </c>
      <c r="E9" s="9">
        <v>160038</v>
      </c>
      <c r="F9" s="9">
        <v>194692</v>
      </c>
      <c r="G9" s="9">
        <v>197649</v>
      </c>
      <c r="H9" s="9">
        <v>194735</v>
      </c>
      <c r="I9" s="9">
        <v>196444</v>
      </c>
      <c r="J9" s="9">
        <v>284795</v>
      </c>
      <c r="K9" s="9">
        <v>396391</v>
      </c>
      <c r="L9" s="9">
        <v>364361</v>
      </c>
      <c r="M9" s="9">
        <v>380931</v>
      </c>
      <c r="N9" s="9">
        <v>416667</v>
      </c>
      <c r="O9" s="3"/>
      <c r="P9" s="3"/>
      <c r="Q9" s="4"/>
      <c r="R9" s="4"/>
      <c r="S9" s="3"/>
      <c r="T9" s="4"/>
      <c r="U9" s="4"/>
      <c r="V9" s="4"/>
      <c r="W9" s="4"/>
      <c r="X9" s="3"/>
      <c r="Y9" s="4"/>
      <c r="Z9" s="4"/>
      <c r="AA9" s="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1"/>
      <c r="GL9" s="1"/>
      <c r="GM9" s="1"/>
    </row>
    <row r="10" spans="1:196" ht="15.75" x14ac:dyDescent="0.25">
      <c r="A10" s="18">
        <v>1.4</v>
      </c>
      <c r="B10" s="19" t="s">
        <v>62</v>
      </c>
      <c r="C10" s="9">
        <v>4523</v>
      </c>
      <c r="D10" s="9">
        <v>4738</v>
      </c>
      <c r="E10" s="9">
        <v>4562</v>
      </c>
      <c r="F10" s="9">
        <v>5735</v>
      </c>
      <c r="G10" s="9">
        <v>5750</v>
      </c>
      <c r="H10" s="9">
        <v>5893</v>
      </c>
      <c r="I10" s="9">
        <v>6097</v>
      </c>
      <c r="J10" s="9">
        <v>6577</v>
      </c>
      <c r="K10" s="9">
        <v>7055</v>
      </c>
      <c r="L10" s="10">
        <v>7384</v>
      </c>
      <c r="M10" s="10">
        <v>7399</v>
      </c>
      <c r="N10" s="10">
        <v>7580</v>
      </c>
      <c r="O10" s="3"/>
      <c r="P10" s="3"/>
      <c r="Q10" s="4"/>
      <c r="R10" s="4"/>
      <c r="S10" s="3"/>
      <c r="T10" s="4"/>
      <c r="U10" s="4"/>
      <c r="V10" s="4"/>
      <c r="W10" s="4"/>
      <c r="X10" s="3"/>
      <c r="Y10" s="4"/>
      <c r="Z10" s="4"/>
      <c r="AA10" s="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1"/>
      <c r="GL10" s="1"/>
      <c r="GM10" s="1"/>
    </row>
    <row r="11" spans="1:196" ht="15.75" x14ac:dyDescent="0.25">
      <c r="A11" s="20" t="s">
        <v>31</v>
      </c>
      <c r="B11" s="19" t="s">
        <v>3</v>
      </c>
      <c r="C11" s="9">
        <v>23022</v>
      </c>
      <c r="D11" s="9">
        <v>32615</v>
      </c>
      <c r="E11" s="9">
        <v>37071</v>
      </c>
      <c r="F11" s="9">
        <v>35021</v>
      </c>
      <c r="G11" s="9">
        <v>43359</v>
      </c>
      <c r="H11" s="9">
        <v>60153</v>
      </c>
      <c r="I11" s="9">
        <v>53081</v>
      </c>
      <c r="J11" s="9">
        <v>46057</v>
      </c>
      <c r="K11" s="9">
        <v>43142</v>
      </c>
      <c r="L11" s="10">
        <v>22226</v>
      </c>
      <c r="M11" s="10">
        <v>29341</v>
      </c>
      <c r="N11" s="10">
        <v>29925</v>
      </c>
      <c r="O11" s="3"/>
      <c r="P11" s="3"/>
      <c r="Q11" s="4"/>
      <c r="R11" s="4"/>
      <c r="S11" s="3"/>
      <c r="T11" s="4"/>
      <c r="U11" s="4"/>
      <c r="V11" s="4"/>
      <c r="W11" s="4"/>
      <c r="X11" s="3"/>
      <c r="Y11" s="4"/>
      <c r="Z11" s="4"/>
      <c r="AA11" s="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1"/>
      <c r="GL11" s="1"/>
      <c r="GM11" s="1"/>
    </row>
    <row r="12" spans="1:196" ht="15.75" x14ac:dyDescent="0.25">
      <c r="A12" s="21"/>
      <c r="B12" s="22" t="s">
        <v>28</v>
      </c>
      <c r="C12" s="23">
        <f>C6+C11</f>
        <v>478527</v>
      </c>
      <c r="D12" s="23">
        <f t="shared" ref="D12:F12" si="3">D6+D11</f>
        <v>505409</v>
      </c>
      <c r="E12" s="23">
        <f t="shared" si="3"/>
        <v>528543</v>
      </c>
      <c r="F12" s="23">
        <f t="shared" si="3"/>
        <v>573926</v>
      </c>
      <c r="G12" s="23">
        <f t="shared" ref="G12:L12" si="4">G6+G11</f>
        <v>550516</v>
      </c>
      <c r="H12" s="23">
        <f t="shared" si="4"/>
        <v>493680</v>
      </c>
      <c r="I12" s="23">
        <f t="shared" si="4"/>
        <v>489044</v>
      </c>
      <c r="J12" s="23">
        <f t="shared" si="4"/>
        <v>581340</v>
      </c>
      <c r="K12" s="23">
        <f t="shared" si="4"/>
        <v>692878</v>
      </c>
      <c r="L12" s="23">
        <f t="shared" si="4"/>
        <v>645397</v>
      </c>
      <c r="M12" s="23">
        <f t="shared" ref="M12" si="5">M6+M11</f>
        <v>681194</v>
      </c>
      <c r="N12" s="23">
        <f t="shared" ref="N12" si="6">N6+N11</f>
        <v>698785</v>
      </c>
      <c r="O12" s="3"/>
      <c r="P12" s="3"/>
      <c r="Q12" s="4"/>
      <c r="R12" s="4"/>
      <c r="S12" s="3"/>
      <c r="T12" s="4"/>
      <c r="U12" s="4"/>
      <c r="V12" s="4"/>
      <c r="W12" s="4"/>
      <c r="X12" s="3"/>
      <c r="Y12" s="4"/>
      <c r="Z12" s="4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1"/>
      <c r="GL12" s="1"/>
      <c r="GM12" s="1"/>
    </row>
    <row r="13" spans="1:196" s="1" customFormat="1" ht="15.75" x14ac:dyDescent="0.25">
      <c r="A13" s="15" t="s">
        <v>32</v>
      </c>
      <c r="B13" s="16" t="s">
        <v>4</v>
      </c>
      <c r="C13" s="9">
        <v>12900</v>
      </c>
      <c r="D13" s="9">
        <v>14037</v>
      </c>
      <c r="E13" s="9">
        <v>18285</v>
      </c>
      <c r="F13" s="9">
        <v>64970</v>
      </c>
      <c r="G13" s="9">
        <v>44271</v>
      </c>
      <c r="H13" s="9">
        <v>49283</v>
      </c>
      <c r="I13" s="9">
        <v>36892</v>
      </c>
      <c r="J13" s="9">
        <v>48429</v>
      </c>
      <c r="K13" s="9">
        <v>20977</v>
      </c>
      <c r="L13" s="9">
        <v>19906</v>
      </c>
      <c r="M13" s="9">
        <v>35746</v>
      </c>
      <c r="N13" s="9">
        <v>33091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N13" s="2"/>
    </row>
    <row r="14" spans="1:196" ht="30" x14ac:dyDescent="0.25">
      <c r="A14" s="20" t="s">
        <v>33</v>
      </c>
      <c r="B14" s="19" t="s">
        <v>5</v>
      </c>
      <c r="C14" s="9">
        <v>69130</v>
      </c>
      <c r="D14" s="9">
        <v>70428</v>
      </c>
      <c r="E14" s="9">
        <v>78503</v>
      </c>
      <c r="F14" s="9">
        <v>96226</v>
      </c>
      <c r="G14" s="9">
        <v>107015</v>
      </c>
      <c r="H14" s="9">
        <v>125081</v>
      </c>
      <c r="I14" s="9">
        <v>139343</v>
      </c>
      <c r="J14" s="9">
        <v>153449</v>
      </c>
      <c r="K14" s="9">
        <v>168121</v>
      </c>
      <c r="L14" s="9">
        <v>167071</v>
      </c>
      <c r="M14" s="9">
        <v>189344</v>
      </c>
      <c r="N14" s="9">
        <v>214328</v>
      </c>
      <c r="O14" s="3"/>
      <c r="P14" s="3"/>
      <c r="Q14" s="4"/>
      <c r="R14" s="4"/>
      <c r="S14" s="3"/>
      <c r="T14" s="4"/>
      <c r="U14" s="4"/>
      <c r="V14" s="4"/>
      <c r="W14" s="4"/>
      <c r="X14" s="3"/>
      <c r="Y14" s="4"/>
      <c r="Z14" s="4"/>
      <c r="AA14" s="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3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3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3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1"/>
      <c r="GL14" s="1"/>
      <c r="GM14" s="1"/>
    </row>
    <row r="15" spans="1:196" ht="15.75" x14ac:dyDescent="0.25">
      <c r="A15" s="20" t="s">
        <v>34</v>
      </c>
      <c r="B15" s="19" t="s">
        <v>6</v>
      </c>
      <c r="C15" s="9">
        <v>104529</v>
      </c>
      <c r="D15" s="9">
        <v>100177</v>
      </c>
      <c r="E15" s="9">
        <v>110953</v>
      </c>
      <c r="F15" s="9">
        <v>173702</v>
      </c>
      <c r="G15" s="9">
        <v>144364</v>
      </c>
      <c r="H15" s="9">
        <v>149873</v>
      </c>
      <c r="I15" s="9">
        <v>172877</v>
      </c>
      <c r="J15" s="9">
        <v>150236</v>
      </c>
      <c r="K15" s="9">
        <v>165175</v>
      </c>
      <c r="L15" s="9">
        <v>132083</v>
      </c>
      <c r="M15" s="9">
        <v>148331</v>
      </c>
      <c r="N15" s="9">
        <v>175934</v>
      </c>
      <c r="O15" s="3"/>
      <c r="P15" s="3"/>
      <c r="Q15" s="4"/>
      <c r="R15" s="4"/>
      <c r="S15" s="3"/>
      <c r="T15" s="4"/>
      <c r="U15" s="4"/>
      <c r="V15" s="4"/>
      <c r="W15" s="4"/>
      <c r="X15" s="3"/>
      <c r="Y15" s="4"/>
      <c r="Z15" s="4"/>
      <c r="AA15" s="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3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3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3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1"/>
      <c r="GL15" s="1"/>
      <c r="GM15" s="1"/>
    </row>
    <row r="16" spans="1:196" ht="15.75" x14ac:dyDescent="0.25">
      <c r="A16" s="21"/>
      <c r="B16" s="22" t="s">
        <v>29</v>
      </c>
      <c r="C16" s="23">
        <f>+C13+C14+C15</f>
        <v>186559</v>
      </c>
      <c r="D16" s="23">
        <f t="shared" ref="D16:F16" si="7">+D13+D14+D15</f>
        <v>184642</v>
      </c>
      <c r="E16" s="23">
        <f t="shared" si="7"/>
        <v>207741</v>
      </c>
      <c r="F16" s="23">
        <f t="shared" si="7"/>
        <v>334898</v>
      </c>
      <c r="G16" s="23">
        <f t="shared" ref="G16" si="8">+G13+G14+G15</f>
        <v>295650</v>
      </c>
      <c r="H16" s="23">
        <f t="shared" ref="H16:K16" si="9">+H13+H14+H15</f>
        <v>324237</v>
      </c>
      <c r="I16" s="23">
        <f t="shared" si="9"/>
        <v>349112</v>
      </c>
      <c r="J16" s="23">
        <f t="shared" si="9"/>
        <v>352114</v>
      </c>
      <c r="K16" s="23">
        <f t="shared" si="9"/>
        <v>354273</v>
      </c>
      <c r="L16" s="23">
        <f t="shared" ref="L16:M16" si="10">+L13+L14+L15</f>
        <v>319060</v>
      </c>
      <c r="M16" s="23">
        <f t="shared" si="10"/>
        <v>373421</v>
      </c>
      <c r="N16" s="23">
        <f t="shared" ref="N16" si="11">+N13+N14+N15</f>
        <v>423353</v>
      </c>
      <c r="O16" s="3"/>
      <c r="P16" s="3"/>
      <c r="Q16" s="4"/>
      <c r="R16" s="4"/>
      <c r="S16" s="3"/>
      <c r="T16" s="4"/>
      <c r="U16" s="4"/>
      <c r="V16" s="4"/>
      <c r="W16" s="4"/>
      <c r="X16" s="3"/>
      <c r="Y16" s="4"/>
      <c r="Z16" s="4"/>
      <c r="AA16" s="3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3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3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3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1"/>
      <c r="GL16" s="1"/>
      <c r="GM16" s="1"/>
    </row>
    <row r="17" spans="1:196" s="1" customFormat="1" ht="15.75" x14ac:dyDescent="0.25">
      <c r="A17" s="15" t="s">
        <v>35</v>
      </c>
      <c r="B17" s="16" t="s">
        <v>7</v>
      </c>
      <c r="C17" s="17">
        <f>C18+C19</f>
        <v>59892</v>
      </c>
      <c r="D17" s="17">
        <f t="shared" ref="D17:F17" si="12">D18+D19</f>
        <v>46755</v>
      </c>
      <c r="E17" s="17">
        <f t="shared" si="12"/>
        <v>60541</v>
      </c>
      <c r="F17" s="17">
        <f t="shared" si="12"/>
        <v>52921</v>
      </c>
      <c r="G17" s="17">
        <f t="shared" ref="G17" si="13">G18+G19</f>
        <v>51686</v>
      </c>
      <c r="H17" s="17">
        <f t="shared" ref="H17:K17" si="14">H18+H19</f>
        <v>71123</v>
      </c>
      <c r="I17" s="17">
        <f t="shared" si="14"/>
        <v>67127</v>
      </c>
      <c r="J17" s="17">
        <f t="shared" si="14"/>
        <v>69813</v>
      </c>
      <c r="K17" s="17">
        <f t="shared" si="14"/>
        <v>75961</v>
      </c>
      <c r="L17" s="17">
        <f t="shared" ref="L17:M17" si="15">L18+L19</f>
        <v>64551</v>
      </c>
      <c r="M17" s="17">
        <f t="shared" si="15"/>
        <v>55145</v>
      </c>
      <c r="N17" s="17">
        <f t="shared" ref="N17" si="16">N18+N19</f>
        <v>61236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N17" s="2"/>
    </row>
    <row r="18" spans="1:196" ht="15.75" x14ac:dyDescent="0.25">
      <c r="A18" s="18">
        <v>6.1</v>
      </c>
      <c r="B18" s="19" t="s">
        <v>8</v>
      </c>
      <c r="C18" s="9">
        <v>56921</v>
      </c>
      <c r="D18" s="9">
        <v>44029</v>
      </c>
      <c r="E18" s="9">
        <v>57865</v>
      </c>
      <c r="F18" s="9">
        <v>49987</v>
      </c>
      <c r="G18" s="9">
        <v>48634</v>
      </c>
      <c r="H18" s="9">
        <v>67864</v>
      </c>
      <c r="I18" s="9">
        <v>63931</v>
      </c>
      <c r="J18" s="9">
        <v>66373</v>
      </c>
      <c r="K18" s="9">
        <v>72338</v>
      </c>
      <c r="L18" s="9">
        <v>63133</v>
      </c>
      <c r="M18" s="9">
        <v>52928</v>
      </c>
      <c r="N18" s="9">
        <v>57542</v>
      </c>
      <c r="O18" s="3"/>
      <c r="P18" s="3"/>
      <c r="Q18" s="4"/>
      <c r="R18" s="4"/>
      <c r="S18" s="3"/>
      <c r="T18" s="4"/>
      <c r="U18" s="4"/>
      <c r="V18" s="4"/>
      <c r="W18" s="4"/>
      <c r="X18" s="3"/>
      <c r="Y18" s="4"/>
      <c r="Z18" s="4"/>
      <c r="AA18" s="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1"/>
      <c r="GL18" s="1"/>
      <c r="GM18" s="1"/>
    </row>
    <row r="19" spans="1:196" ht="15.75" x14ac:dyDescent="0.25">
      <c r="A19" s="18">
        <v>6.2</v>
      </c>
      <c r="B19" s="19" t="s">
        <v>9</v>
      </c>
      <c r="C19" s="9">
        <v>2971</v>
      </c>
      <c r="D19" s="9">
        <v>2726</v>
      </c>
      <c r="E19" s="9">
        <v>2676</v>
      </c>
      <c r="F19" s="9">
        <v>2934</v>
      </c>
      <c r="G19" s="9">
        <v>3052</v>
      </c>
      <c r="H19" s="9">
        <v>3259</v>
      </c>
      <c r="I19" s="9">
        <v>3196</v>
      </c>
      <c r="J19" s="9">
        <v>3440</v>
      </c>
      <c r="K19" s="9">
        <v>3623</v>
      </c>
      <c r="L19" s="9">
        <v>1418</v>
      </c>
      <c r="M19" s="9">
        <v>2217</v>
      </c>
      <c r="N19" s="9">
        <v>3694</v>
      </c>
      <c r="O19" s="3"/>
      <c r="P19" s="3"/>
      <c r="Q19" s="4"/>
      <c r="R19" s="4"/>
      <c r="S19" s="3"/>
      <c r="T19" s="4"/>
      <c r="U19" s="4"/>
      <c r="V19" s="4"/>
      <c r="W19" s="4"/>
      <c r="X19" s="3"/>
      <c r="Y19" s="4"/>
      <c r="Z19" s="4"/>
      <c r="AA19" s="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1"/>
      <c r="GL19" s="1"/>
      <c r="GM19" s="1"/>
    </row>
    <row r="20" spans="1:196" s="1" customFormat="1" ht="30" x14ac:dyDescent="0.25">
      <c r="A20" s="24" t="s">
        <v>36</v>
      </c>
      <c r="B20" s="25" t="s">
        <v>10</v>
      </c>
      <c r="C20" s="17">
        <f>SUM(C21:C27)</f>
        <v>23420</v>
      </c>
      <c r="D20" s="17">
        <f t="shared" ref="D20:F20" si="17">SUM(D21:D27)</f>
        <v>25073</v>
      </c>
      <c r="E20" s="17">
        <f t="shared" si="17"/>
        <v>29155</v>
      </c>
      <c r="F20" s="17">
        <f t="shared" si="17"/>
        <v>31459</v>
      </c>
      <c r="G20" s="17">
        <f t="shared" ref="G20:L20" si="18">SUM(G21:G27)</f>
        <v>36047</v>
      </c>
      <c r="H20" s="17">
        <f t="shared" si="18"/>
        <v>36334</v>
      </c>
      <c r="I20" s="17">
        <f t="shared" si="18"/>
        <v>37759</v>
      </c>
      <c r="J20" s="17">
        <f t="shared" si="18"/>
        <v>41440</v>
      </c>
      <c r="K20" s="17">
        <f t="shared" si="18"/>
        <v>43782</v>
      </c>
      <c r="L20" s="17">
        <f t="shared" si="18"/>
        <v>39345</v>
      </c>
      <c r="M20" s="17">
        <f t="shared" ref="M20" si="19">SUM(M21:M27)</f>
        <v>45782</v>
      </c>
      <c r="N20" s="17">
        <f t="shared" ref="N20" si="20">SUM(N21:N27)</f>
        <v>53688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N20" s="2"/>
    </row>
    <row r="21" spans="1:196" ht="15.75" x14ac:dyDescent="0.25">
      <c r="A21" s="18">
        <v>7.1</v>
      </c>
      <c r="B21" s="19" t="s">
        <v>11</v>
      </c>
      <c r="C21" s="9">
        <v>30</v>
      </c>
      <c r="D21" s="9">
        <v>34</v>
      </c>
      <c r="E21" s="9">
        <v>43</v>
      </c>
      <c r="F21" s="9">
        <v>52</v>
      </c>
      <c r="G21" s="9">
        <v>59</v>
      </c>
      <c r="H21" s="9">
        <v>41</v>
      </c>
      <c r="I21" s="9">
        <v>74</v>
      </c>
      <c r="J21" s="9">
        <v>70</v>
      </c>
      <c r="K21" s="9">
        <v>154</v>
      </c>
      <c r="L21" s="9">
        <v>47</v>
      </c>
      <c r="M21" s="9">
        <v>75</v>
      </c>
      <c r="N21" s="9">
        <v>208</v>
      </c>
      <c r="O21" s="3"/>
      <c r="P21" s="3"/>
      <c r="Q21" s="4"/>
      <c r="R21" s="4"/>
      <c r="S21" s="3"/>
      <c r="T21" s="4"/>
      <c r="U21" s="4"/>
      <c r="V21" s="4"/>
      <c r="W21" s="4"/>
      <c r="X21" s="3"/>
      <c r="Y21" s="4"/>
      <c r="Z21" s="4"/>
      <c r="AA21" s="3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1"/>
      <c r="GL21" s="1"/>
      <c r="GM21" s="1"/>
    </row>
    <row r="22" spans="1:196" ht="15.75" x14ac:dyDescent="0.25">
      <c r="A22" s="18">
        <v>7.2</v>
      </c>
      <c r="B22" s="19" t="s">
        <v>12</v>
      </c>
      <c r="C22" s="9">
        <v>12382</v>
      </c>
      <c r="D22" s="9">
        <v>12375</v>
      </c>
      <c r="E22" s="9">
        <v>14078</v>
      </c>
      <c r="F22" s="9">
        <v>13788</v>
      </c>
      <c r="G22" s="9">
        <v>15561</v>
      </c>
      <c r="H22" s="9">
        <v>16413</v>
      </c>
      <c r="I22" s="9">
        <v>17709</v>
      </c>
      <c r="J22" s="9">
        <v>21642</v>
      </c>
      <c r="K22" s="9">
        <v>21979</v>
      </c>
      <c r="L22" s="9">
        <v>17839</v>
      </c>
      <c r="M22" s="9">
        <v>22127</v>
      </c>
      <c r="N22" s="9">
        <v>25646</v>
      </c>
      <c r="O22" s="3"/>
      <c r="P22" s="3"/>
      <c r="Q22" s="4"/>
      <c r="R22" s="4"/>
      <c r="S22" s="3"/>
      <c r="T22" s="4"/>
      <c r="U22" s="4"/>
      <c r="V22" s="4"/>
      <c r="W22" s="4"/>
      <c r="X22" s="3"/>
      <c r="Y22" s="4"/>
      <c r="Z22" s="4"/>
      <c r="AA22" s="3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1"/>
      <c r="GL22" s="1"/>
      <c r="GM22" s="1"/>
    </row>
    <row r="23" spans="1:196" ht="15.75" x14ac:dyDescent="0.25">
      <c r="A23" s="18">
        <v>7.3</v>
      </c>
      <c r="B23" s="19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3"/>
      <c r="P23" s="3"/>
      <c r="Q23" s="4"/>
      <c r="R23" s="4"/>
      <c r="S23" s="3"/>
      <c r="T23" s="4"/>
      <c r="U23" s="4"/>
      <c r="V23" s="4"/>
      <c r="W23" s="4"/>
      <c r="X23" s="3"/>
      <c r="Y23" s="4"/>
      <c r="Z23" s="4"/>
      <c r="AA23" s="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1"/>
      <c r="GL23" s="1"/>
      <c r="GM23" s="1"/>
    </row>
    <row r="24" spans="1:196" ht="15.75" x14ac:dyDescent="0.25">
      <c r="A24" s="18">
        <v>7.4</v>
      </c>
      <c r="B24" s="19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7</v>
      </c>
      <c r="K24" s="9">
        <v>6</v>
      </c>
      <c r="L24" s="9">
        <v>3</v>
      </c>
      <c r="M24" s="9">
        <v>44</v>
      </c>
      <c r="N24" s="9">
        <v>182</v>
      </c>
      <c r="O24" s="3"/>
      <c r="P24" s="3"/>
      <c r="Q24" s="4"/>
      <c r="R24" s="4"/>
      <c r="S24" s="3"/>
      <c r="T24" s="4"/>
      <c r="U24" s="4"/>
      <c r="V24" s="4"/>
      <c r="W24" s="4"/>
      <c r="X24" s="3"/>
      <c r="Y24" s="4"/>
      <c r="Z24" s="4"/>
      <c r="AA24" s="3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1"/>
      <c r="GL24" s="1"/>
      <c r="GM24" s="1"/>
    </row>
    <row r="25" spans="1:196" ht="15.75" x14ac:dyDescent="0.25">
      <c r="A25" s="18">
        <v>7.5</v>
      </c>
      <c r="B25" s="19" t="s">
        <v>15</v>
      </c>
      <c r="C25" s="9">
        <v>78</v>
      </c>
      <c r="D25" s="9">
        <v>82</v>
      </c>
      <c r="E25" s="9">
        <v>86</v>
      </c>
      <c r="F25" s="9">
        <v>92</v>
      </c>
      <c r="G25" s="9">
        <v>99</v>
      </c>
      <c r="H25" s="9">
        <v>170</v>
      </c>
      <c r="I25" s="9">
        <v>215</v>
      </c>
      <c r="J25" s="9">
        <v>836</v>
      </c>
      <c r="K25" s="9">
        <v>619</v>
      </c>
      <c r="L25" s="9">
        <v>260</v>
      </c>
      <c r="M25" s="9">
        <v>1159</v>
      </c>
      <c r="N25" s="9">
        <v>2724</v>
      </c>
      <c r="O25" s="3"/>
      <c r="P25" s="3"/>
      <c r="Q25" s="4"/>
      <c r="R25" s="4"/>
      <c r="S25" s="3"/>
      <c r="T25" s="4"/>
      <c r="U25" s="4"/>
      <c r="V25" s="4"/>
      <c r="W25" s="4"/>
      <c r="X25" s="3"/>
      <c r="Y25" s="4"/>
      <c r="Z25" s="4"/>
      <c r="AA25" s="3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1"/>
      <c r="GL25" s="1"/>
      <c r="GM25" s="1"/>
    </row>
    <row r="26" spans="1:196" ht="15.75" x14ac:dyDescent="0.25">
      <c r="A26" s="18">
        <v>7.6</v>
      </c>
      <c r="B26" s="19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3"/>
      <c r="P26" s="3"/>
      <c r="Q26" s="4"/>
      <c r="R26" s="4"/>
      <c r="S26" s="3"/>
      <c r="T26" s="4"/>
      <c r="U26" s="4"/>
      <c r="V26" s="4"/>
      <c r="W26" s="4"/>
      <c r="X26" s="3"/>
      <c r="Y26" s="4"/>
      <c r="Z26" s="4"/>
      <c r="AA26" s="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1"/>
      <c r="GL26" s="1"/>
      <c r="GM26" s="1"/>
    </row>
    <row r="27" spans="1:196" ht="30" x14ac:dyDescent="0.25">
      <c r="A27" s="18">
        <v>7.7</v>
      </c>
      <c r="B27" s="19" t="s">
        <v>17</v>
      </c>
      <c r="C27" s="9">
        <v>10930</v>
      </c>
      <c r="D27" s="9">
        <v>12582</v>
      </c>
      <c r="E27" s="9">
        <v>14948</v>
      </c>
      <c r="F27" s="9">
        <v>17527</v>
      </c>
      <c r="G27" s="9">
        <v>20328</v>
      </c>
      <c r="H27" s="9">
        <v>19710</v>
      </c>
      <c r="I27" s="9">
        <v>19761</v>
      </c>
      <c r="J27" s="9">
        <v>18885</v>
      </c>
      <c r="K27" s="9">
        <v>21024</v>
      </c>
      <c r="L27" s="9">
        <v>21196</v>
      </c>
      <c r="M27" s="9">
        <v>22377</v>
      </c>
      <c r="N27" s="9">
        <v>24928</v>
      </c>
      <c r="O27" s="3"/>
      <c r="P27" s="3"/>
      <c r="Q27" s="4"/>
      <c r="R27" s="4"/>
      <c r="S27" s="3"/>
      <c r="T27" s="4"/>
      <c r="U27" s="4"/>
      <c r="V27" s="4"/>
      <c r="W27" s="4"/>
      <c r="X27" s="3"/>
      <c r="Y27" s="4"/>
      <c r="Z27" s="4"/>
      <c r="AA27" s="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1"/>
      <c r="GL27" s="1"/>
      <c r="GM27" s="1"/>
    </row>
    <row r="28" spans="1:196" ht="15.75" x14ac:dyDescent="0.25">
      <c r="A28" s="20" t="s">
        <v>37</v>
      </c>
      <c r="B28" s="19" t="s">
        <v>18</v>
      </c>
      <c r="C28" s="9">
        <v>20884</v>
      </c>
      <c r="D28" s="9">
        <v>21639</v>
      </c>
      <c r="E28" s="9">
        <v>22758</v>
      </c>
      <c r="F28" s="9">
        <v>26099</v>
      </c>
      <c r="G28" s="9">
        <v>29350</v>
      </c>
      <c r="H28" s="9">
        <v>26502</v>
      </c>
      <c r="I28" s="9">
        <v>24411</v>
      </c>
      <c r="J28" s="9">
        <v>30663</v>
      </c>
      <c r="K28" s="9">
        <v>35294</v>
      </c>
      <c r="L28" s="9">
        <v>33187</v>
      </c>
      <c r="M28" s="9">
        <v>18509</v>
      </c>
      <c r="N28" s="9">
        <v>27413</v>
      </c>
      <c r="O28" s="3"/>
      <c r="P28" s="3"/>
      <c r="Q28" s="4"/>
      <c r="R28" s="4"/>
      <c r="S28" s="3"/>
      <c r="T28" s="4"/>
      <c r="U28" s="4"/>
      <c r="V28" s="4"/>
      <c r="W28" s="4"/>
      <c r="X28" s="3"/>
      <c r="Y28" s="4"/>
      <c r="Z28" s="4"/>
      <c r="AA28" s="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1"/>
      <c r="GL28" s="1"/>
      <c r="GM28" s="1"/>
    </row>
    <row r="29" spans="1:196" ht="30" x14ac:dyDescent="0.25">
      <c r="A29" s="20" t="s">
        <v>38</v>
      </c>
      <c r="B29" s="19" t="s">
        <v>19</v>
      </c>
      <c r="C29" s="9">
        <v>38261</v>
      </c>
      <c r="D29" s="9">
        <v>39148</v>
      </c>
      <c r="E29" s="9">
        <v>40331</v>
      </c>
      <c r="F29" s="9">
        <v>37931</v>
      </c>
      <c r="G29" s="9">
        <v>37020</v>
      </c>
      <c r="H29" s="9">
        <v>38182</v>
      </c>
      <c r="I29" s="9">
        <v>36262</v>
      </c>
      <c r="J29" s="9">
        <v>34957</v>
      </c>
      <c r="K29" s="9">
        <v>35489</v>
      </c>
      <c r="L29" s="9">
        <v>33030</v>
      </c>
      <c r="M29" s="9">
        <v>35175</v>
      </c>
      <c r="N29" s="9">
        <v>37326</v>
      </c>
      <c r="O29" s="3"/>
      <c r="P29" s="3"/>
      <c r="Q29" s="4"/>
      <c r="R29" s="4"/>
      <c r="S29" s="3"/>
      <c r="T29" s="4"/>
      <c r="U29" s="4"/>
      <c r="V29" s="4"/>
      <c r="W29" s="4"/>
      <c r="X29" s="3"/>
      <c r="Y29" s="4"/>
      <c r="Z29" s="4"/>
      <c r="AA29" s="3"/>
      <c r="AB29" s="5"/>
      <c r="AC29" s="5"/>
      <c r="AD29" s="5"/>
      <c r="AE29" s="5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1"/>
      <c r="GL29" s="1"/>
      <c r="GM29" s="1"/>
    </row>
    <row r="30" spans="1:196" ht="15.75" x14ac:dyDescent="0.25">
      <c r="A30" s="20" t="s">
        <v>39</v>
      </c>
      <c r="B30" s="19" t="s">
        <v>54</v>
      </c>
      <c r="C30" s="9">
        <v>135418</v>
      </c>
      <c r="D30" s="9">
        <v>139107</v>
      </c>
      <c r="E30" s="9">
        <v>157024</v>
      </c>
      <c r="F30" s="9">
        <v>188652</v>
      </c>
      <c r="G30" s="9">
        <v>194395</v>
      </c>
      <c r="H30" s="9">
        <v>203956</v>
      </c>
      <c r="I30" s="9">
        <v>226846</v>
      </c>
      <c r="J30" s="9">
        <v>212448</v>
      </c>
      <c r="K30" s="9">
        <v>283457</v>
      </c>
      <c r="L30" s="9">
        <v>291957</v>
      </c>
      <c r="M30" s="9">
        <v>311216</v>
      </c>
      <c r="N30" s="9">
        <v>319224</v>
      </c>
      <c r="O30" s="3"/>
      <c r="P30" s="3"/>
      <c r="Q30" s="4"/>
      <c r="R30" s="4"/>
      <c r="S30" s="3"/>
      <c r="T30" s="4"/>
      <c r="U30" s="4"/>
      <c r="V30" s="4"/>
      <c r="W30" s="4"/>
      <c r="X30" s="3"/>
      <c r="Y30" s="4"/>
      <c r="Z30" s="4"/>
      <c r="AA30" s="3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1"/>
      <c r="GL30" s="1"/>
      <c r="GM30" s="1"/>
    </row>
    <row r="31" spans="1:196" ht="15.75" x14ac:dyDescent="0.25">
      <c r="A31" s="20" t="s">
        <v>40</v>
      </c>
      <c r="B31" s="19" t="s">
        <v>20</v>
      </c>
      <c r="C31" s="9">
        <v>142509</v>
      </c>
      <c r="D31" s="9">
        <v>155062</v>
      </c>
      <c r="E31" s="9">
        <v>161855</v>
      </c>
      <c r="F31" s="9">
        <v>157000</v>
      </c>
      <c r="G31" s="9">
        <v>181916</v>
      </c>
      <c r="H31" s="9">
        <v>210902</v>
      </c>
      <c r="I31" s="9">
        <v>251664</v>
      </c>
      <c r="J31" s="9">
        <v>252351</v>
      </c>
      <c r="K31" s="9">
        <v>265379</v>
      </c>
      <c r="L31" s="9">
        <v>268585</v>
      </c>
      <c r="M31" s="9">
        <v>313156</v>
      </c>
      <c r="N31" s="9">
        <v>379246</v>
      </c>
      <c r="O31" s="3"/>
      <c r="P31" s="3"/>
      <c r="Q31" s="4"/>
      <c r="R31" s="4"/>
      <c r="S31" s="3"/>
      <c r="T31" s="4"/>
      <c r="U31" s="4"/>
      <c r="V31" s="4"/>
      <c r="W31" s="4"/>
      <c r="X31" s="3"/>
      <c r="Y31" s="4"/>
      <c r="Z31" s="4"/>
      <c r="AA31" s="3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"/>
      <c r="GL31" s="1"/>
      <c r="GM31" s="1"/>
    </row>
    <row r="32" spans="1:196" ht="15.75" x14ac:dyDescent="0.25">
      <c r="A32" s="21"/>
      <c r="B32" s="22" t="s">
        <v>30</v>
      </c>
      <c r="C32" s="23">
        <f>C17+C20+C28+C29+C30+C31</f>
        <v>420384</v>
      </c>
      <c r="D32" s="23">
        <f t="shared" ref="D32:F32" si="21">D17+D20+D28+D29+D30+D31</f>
        <v>426784</v>
      </c>
      <c r="E32" s="23">
        <f t="shared" si="21"/>
        <v>471664</v>
      </c>
      <c r="F32" s="23">
        <f t="shared" si="21"/>
        <v>494062</v>
      </c>
      <c r="G32" s="23">
        <f t="shared" ref="G32" si="22">G17+G20+G28+G29+G30+G31</f>
        <v>530414</v>
      </c>
      <c r="H32" s="23">
        <f t="shared" ref="H32:K32" si="23">H17+H20+H28+H29+H30+H31</f>
        <v>586999</v>
      </c>
      <c r="I32" s="23">
        <f t="shared" si="23"/>
        <v>644069</v>
      </c>
      <c r="J32" s="23">
        <f t="shared" si="23"/>
        <v>641672</v>
      </c>
      <c r="K32" s="23">
        <f t="shared" si="23"/>
        <v>739362</v>
      </c>
      <c r="L32" s="23">
        <f t="shared" ref="L32:M32" si="24">L17+L20+L28+L29+L30+L31</f>
        <v>730655</v>
      </c>
      <c r="M32" s="23">
        <f t="shared" si="24"/>
        <v>778983</v>
      </c>
      <c r="N32" s="23">
        <f t="shared" ref="N32" si="25">N17+N20+N28+N29+N30+N31</f>
        <v>878133</v>
      </c>
      <c r="O32" s="3"/>
      <c r="P32" s="3"/>
      <c r="Q32" s="4"/>
      <c r="R32" s="4"/>
      <c r="S32" s="3"/>
      <c r="T32" s="4"/>
      <c r="U32" s="4"/>
      <c r="V32" s="4"/>
      <c r="W32" s="4"/>
      <c r="X32" s="3"/>
      <c r="Y32" s="4"/>
      <c r="Z32" s="4"/>
      <c r="AA32" s="3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"/>
      <c r="GL32" s="1"/>
      <c r="GM32" s="1"/>
    </row>
    <row r="33" spans="1:196" s="1" customFormat="1" ht="15.75" x14ac:dyDescent="0.25">
      <c r="A33" s="26" t="s">
        <v>27</v>
      </c>
      <c r="B33" s="27" t="s">
        <v>41</v>
      </c>
      <c r="C33" s="28">
        <f t="shared" ref="C33:G33" si="26">C6+C11+C13+C14+C15+C17+C20+C28+C29+C30+C31</f>
        <v>1085470</v>
      </c>
      <c r="D33" s="28">
        <f t="shared" si="26"/>
        <v>1116835</v>
      </c>
      <c r="E33" s="28">
        <f t="shared" si="26"/>
        <v>1207948</v>
      </c>
      <c r="F33" s="28">
        <f t="shared" si="26"/>
        <v>1402886</v>
      </c>
      <c r="G33" s="28">
        <f t="shared" si="26"/>
        <v>1376580</v>
      </c>
      <c r="H33" s="28">
        <f t="shared" ref="H33:K33" si="27">H6+H11+H13+H14+H15+H17+H20+H28+H29+H30+H31</f>
        <v>1404916</v>
      </c>
      <c r="I33" s="28">
        <f t="shared" si="27"/>
        <v>1482225</v>
      </c>
      <c r="J33" s="28">
        <f t="shared" si="27"/>
        <v>1575126</v>
      </c>
      <c r="K33" s="28">
        <f t="shared" si="27"/>
        <v>1786513</v>
      </c>
      <c r="L33" s="28">
        <f t="shared" ref="L33:M33" si="28">L6+L11+L13+L14+L15+L17+L20+L28+L29+L30+L31</f>
        <v>1695112</v>
      </c>
      <c r="M33" s="28">
        <f t="shared" si="28"/>
        <v>1833598</v>
      </c>
      <c r="N33" s="28">
        <f t="shared" ref="N33" si="29">N6+N11+N13+N14+N15+N17+N20+N28+N29+N30+N31</f>
        <v>2000271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N33" s="2"/>
    </row>
    <row r="34" spans="1:196" ht="15.75" x14ac:dyDescent="0.25">
      <c r="A34" s="29" t="s">
        <v>43</v>
      </c>
      <c r="B34" s="30" t="s">
        <v>25</v>
      </c>
      <c r="C34" s="9">
        <v>41341</v>
      </c>
      <c r="D34" s="9">
        <v>40770</v>
      </c>
      <c r="E34" s="9">
        <v>52366</v>
      </c>
      <c r="F34" s="9">
        <v>61800</v>
      </c>
      <c r="G34" s="9">
        <v>72958</v>
      </c>
      <c r="H34" s="9">
        <v>99051</v>
      </c>
      <c r="I34" s="9">
        <v>85991</v>
      </c>
      <c r="J34" s="9">
        <v>101941</v>
      </c>
      <c r="K34" s="9">
        <v>139590</v>
      </c>
      <c r="L34" s="9">
        <v>172028</v>
      </c>
      <c r="M34" s="9">
        <v>164182</v>
      </c>
      <c r="N34" s="9">
        <v>135343</v>
      </c>
      <c r="O34" s="4"/>
      <c r="P34" s="3"/>
      <c r="Q34" s="4"/>
      <c r="R34" s="4"/>
      <c r="S34" s="3"/>
      <c r="T34" s="4"/>
      <c r="U34" s="4"/>
      <c r="V34" s="4"/>
      <c r="W34" s="4"/>
      <c r="X34" s="3"/>
      <c r="Y34" s="4"/>
      <c r="Z34" s="4"/>
      <c r="AA34" s="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</row>
    <row r="35" spans="1:196" ht="15.75" x14ac:dyDescent="0.25">
      <c r="A35" s="29" t="s">
        <v>44</v>
      </c>
      <c r="B35" s="30" t="s">
        <v>24</v>
      </c>
      <c r="C35" s="9">
        <v>20542</v>
      </c>
      <c r="D35" s="9">
        <v>27681</v>
      </c>
      <c r="E35" s="9">
        <v>26372</v>
      </c>
      <c r="F35" s="9">
        <v>26421</v>
      </c>
      <c r="G35" s="9">
        <v>25492</v>
      </c>
      <c r="H35" s="9">
        <v>14702</v>
      </c>
      <c r="I35" s="9">
        <v>10997</v>
      </c>
      <c r="J35" s="9">
        <v>10229</v>
      </c>
      <c r="K35" s="9">
        <v>12072</v>
      </c>
      <c r="L35" s="9">
        <v>23688</v>
      </c>
      <c r="M35" s="9">
        <v>27041</v>
      </c>
      <c r="N35" s="9">
        <v>27150</v>
      </c>
      <c r="O35" s="4"/>
      <c r="P35" s="3"/>
      <c r="Q35" s="4"/>
      <c r="R35" s="4"/>
      <c r="S35" s="3"/>
      <c r="T35" s="4"/>
      <c r="U35" s="4"/>
      <c r="V35" s="4"/>
      <c r="W35" s="4"/>
      <c r="X35" s="3"/>
      <c r="Y35" s="4"/>
      <c r="Z35" s="4"/>
      <c r="AA35" s="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</row>
    <row r="36" spans="1:196" ht="15.75" x14ac:dyDescent="0.25">
      <c r="A36" s="32" t="s">
        <v>45</v>
      </c>
      <c r="B36" s="33" t="s">
        <v>55</v>
      </c>
      <c r="C36" s="23">
        <f>C33+C34-C35</f>
        <v>1106269</v>
      </c>
      <c r="D36" s="23">
        <f t="shared" ref="D36:L36" si="30">D33+D34-D35</f>
        <v>1129924</v>
      </c>
      <c r="E36" s="23">
        <f t="shared" si="30"/>
        <v>1233942</v>
      </c>
      <c r="F36" s="23">
        <f t="shared" si="30"/>
        <v>1438265</v>
      </c>
      <c r="G36" s="23">
        <f t="shared" si="30"/>
        <v>1424046</v>
      </c>
      <c r="H36" s="23">
        <f t="shared" si="30"/>
        <v>1489265</v>
      </c>
      <c r="I36" s="23">
        <f t="shared" si="30"/>
        <v>1557219</v>
      </c>
      <c r="J36" s="23">
        <f t="shared" si="30"/>
        <v>1666838</v>
      </c>
      <c r="K36" s="23">
        <f t="shared" si="30"/>
        <v>1914031</v>
      </c>
      <c r="L36" s="23">
        <f t="shared" si="30"/>
        <v>1843452</v>
      </c>
      <c r="M36" s="23">
        <f t="shared" ref="M36" si="31">M33+M34-M35</f>
        <v>1970739</v>
      </c>
      <c r="N36" s="23">
        <f t="shared" ref="N36" si="32">N33+N34-N35</f>
        <v>2108464</v>
      </c>
      <c r="O36" s="4"/>
      <c r="P36" s="3"/>
      <c r="Q36" s="4"/>
      <c r="R36" s="4"/>
      <c r="S36" s="3"/>
      <c r="T36" s="4"/>
      <c r="U36" s="4"/>
      <c r="V36" s="4"/>
      <c r="W36" s="4"/>
      <c r="X36" s="3"/>
      <c r="Y36" s="4"/>
      <c r="Z36" s="4"/>
      <c r="AA36" s="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</row>
    <row r="37" spans="1:196" ht="15.75" x14ac:dyDescent="0.25">
      <c r="A37" s="29" t="s">
        <v>46</v>
      </c>
      <c r="B37" s="30" t="s">
        <v>42</v>
      </c>
      <c r="C37" s="13">
        <f>GSVA_cur!C37</f>
        <v>13910</v>
      </c>
      <c r="D37" s="13">
        <f>GSVA_cur!D37</f>
        <v>14060</v>
      </c>
      <c r="E37" s="13">
        <f>GSVA_cur!E37</f>
        <v>14210</v>
      </c>
      <c r="F37" s="13">
        <f>GSVA_cur!F37</f>
        <v>14370</v>
      </c>
      <c r="G37" s="13">
        <f>GSVA_cur!G37</f>
        <v>14520</v>
      </c>
      <c r="H37" s="13">
        <f>GSVA_cur!H37</f>
        <v>14670</v>
      </c>
      <c r="I37" s="13">
        <f>GSVA_cur!I37</f>
        <v>14810</v>
      </c>
      <c r="J37" s="13">
        <f>GSVA_cur!J37</f>
        <v>14960</v>
      </c>
      <c r="K37" s="13">
        <f>GSVA_cur!K37</f>
        <v>15110</v>
      </c>
      <c r="L37" s="13">
        <f>GSVA_cur!L37</f>
        <v>15260</v>
      </c>
      <c r="M37" s="13">
        <f>GSVA_cur!M37</f>
        <v>15400</v>
      </c>
      <c r="N37" s="13">
        <f>GSVA_cur!N37</f>
        <v>15550</v>
      </c>
      <c r="AB37" s="1"/>
      <c r="AC37" s="1"/>
      <c r="AD37" s="1"/>
      <c r="AE37" s="1"/>
    </row>
    <row r="38" spans="1:196" ht="15.75" x14ac:dyDescent="0.25">
      <c r="A38" s="32" t="s">
        <v>47</v>
      </c>
      <c r="B38" s="33" t="s">
        <v>58</v>
      </c>
      <c r="C38" s="23">
        <f>C36/C37*1000</f>
        <v>79530.481667864849</v>
      </c>
      <c r="D38" s="23">
        <f t="shared" ref="D38:L38" si="33">D36/D37*1000</f>
        <v>80364.438122332853</v>
      </c>
      <c r="E38" s="23">
        <f t="shared" si="33"/>
        <v>86836.17171006334</v>
      </c>
      <c r="F38" s="23">
        <f t="shared" si="33"/>
        <v>100088.03061934585</v>
      </c>
      <c r="G38" s="23">
        <f t="shared" si="33"/>
        <v>98074.793388429753</v>
      </c>
      <c r="H38" s="23">
        <f t="shared" si="33"/>
        <v>101517.7232447171</v>
      </c>
      <c r="I38" s="23">
        <f t="shared" si="33"/>
        <v>105146.45509790683</v>
      </c>
      <c r="J38" s="23">
        <f t="shared" si="33"/>
        <v>111419.65240641711</v>
      </c>
      <c r="K38" s="23">
        <f t="shared" si="33"/>
        <v>126673.13037723363</v>
      </c>
      <c r="L38" s="23">
        <f t="shared" si="33"/>
        <v>120802.88335517693</v>
      </c>
      <c r="M38" s="23">
        <f t="shared" ref="M38" si="34">M36/M37*1000</f>
        <v>127970.06493506493</v>
      </c>
      <c r="N38" s="23">
        <f t="shared" ref="N38" si="35">N36/N37*1000</f>
        <v>135592.54019292604</v>
      </c>
      <c r="S38" s="3"/>
      <c r="AA38" s="3"/>
      <c r="AB38" s="3"/>
      <c r="AC38" s="3"/>
      <c r="AD38" s="3"/>
      <c r="AE38" s="3"/>
      <c r="CF38" s="4"/>
      <c r="CG38" s="4"/>
      <c r="CH38" s="4"/>
      <c r="CI38" s="4"/>
    </row>
    <row r="39" spans="1:196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31" max="1048575" man="1"/>
    <brk id="43" max="1048575" man="1"/>
    <brk id="59" max="1048575" man="1"/>
    <brk id="123" max="95" man="1"/>
    <brk id="159" max="1048575" man="1"/>
    <brk id="183" max="1048575" man="1"/>
    <brk id="19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M39"/>
  <sheetViews>
    <sheetView zoomScale="80" zoomScaleNormal="80" zoomScaleSheetLayoutView="100" workbookViewId="0">
      <pane xSplit="2" ySplit="5" topLeftCell="C24" activePane="bottomRight" state="frozen"/>
      <selection activeCell="A39" sqref="A39"/>
      <selection pane="topRight" activeCell="A39" sqref="A39"/>
      <selection pane="bottomLeft" activeCell="A39" sqref="A39"/>
      <selection pane="bottomRight" activeCell="L21" sqref="L21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6" width="11.28515625" style="2" customWidth="1"/>
    <col min="7" max="14" width="11.85546875" style="1" customWidth="1"/>
    <col min="15" max="15" width="10.5703125" style="1" customWidth="1"/>
    <col min="16" max="16" width="10.42578125" style="2" customWidth="1"/>
    <col min="17" max="17" width="10" style="2" customWidth="1"/>
    <col min="18" max="18" width="11.5703125" style="1" customWidth="1"/>
    <col min="19" max="20" width="9.140625" style="2" customWidth="1"/>
    <col min="21" max="21" width="11.85546875" style="2" customWidth="1"/>
    <col min="22" max="22" width="11.28515625" style="2" customWidth="1"/>
    <col min="23" max="23" width="11.7109375" style="1" customWidth="1"/>
    <col min="24" max="24" width="9.140625" style="2" customWidth="1"/>
    <col min="25" max="25" width="10.85546875" style="2" customWidth="1"/>
    <col min="26" max="26" width="10.85546875" style="1" customWidth="1"/>
    <col min="27" max="27" width="11" style="2" customWidth="1"/>
    <col min="28" max="30" width="11.42578125" style="2" customWidth="1"/>
    <col min="31" max="58" width="9.140625" style="2" customWidth="1"/>
    <col min="59" max="59" width="12.42578125" style="2" customWidth="1"/>
    <col min="60" max="81" width="9.140625" style="2" customWidth="1"/>
    <col min="82" max="82" width="12.140625" style="2" customWidth="1"/>
    <col min="83" max="86" width="9.140625" style="2" customWidth="1"/>
    <col min="87" max="91" width="9.140625" style="2" hidden="1" customWidth="1"/>
    <col min="92" max="92" width="9.140625" style="2" customWidth="1"/>
    <col min="93" max="97" width="9.140625" style="2" hidden="1" customWidth="1"/>
    <col min="98" max="98" width="9.140625" style="2" customWidth="1"/>
    <col min="99" max="103" width="9.140625" style="2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1" customWidth="1"/>
    <col min="117" max="121" width="9.140625" style="1" hidden="1" customWidth="1"/>
    <col min="122" max="122" width="9.140625" style="1" customWidth="1"/>
    <col min="123" max="127" width="9.140625" style="1" hidden="1" customWidth="1"/>
    <col min="128" max="128" width="9.140625" style="1" customWidth="1"/>
    <col min="129" max="133" width="9.140625" style="1" hidden="1" customWidth="1"/>
    <col min="134" max="134" width="9.140625" style="1" customWidth="1"/>
    <col min="135" max="164" width="9.140625" style="2" customWidth="1"/>
    <col min="165" max="165" width="9.140625" style="2" hidden="1" customWidth="1"/>
    <col min="166" max="173" width="9.140625" style="2" customWidth="1"/>
    <col min="174" max="174" width="9.140625" style="2" hidden="1" customWidth="1"/>
    <col min="175" max="179" width="9.140625" style="2" customWidth="1"/>
    <col min="180" max="180" width="9.140625" style="2" hidden="1" customWidth="1"/>
    <col min="181" max="190" width="9.140625" style="2" customWidth="1"/>
    <col min="191" max="194" width="8.85546875" style="2"/>
    <col min="195" max="195" width="12.7109375" style="2" bestFit="1" customWidth="1"/>
    <col min="196" max="16384" width="8.85546875" style="2"/>
  </cols>
  <sheetData>
    <row r="1" spans="1:195" x14ac:dyDescent="0.25">
      <c r="A1" s="2" t="s">
        <v>53</v>
      </c>
      <c r="B1" s="6" t="s">
        <v>66</v>
      </c>
      <c r="Y1" s="3"/>
    </row>
    <row r="2" spans="1:195" ht="15.75" x14ac:dyDescent="0.25">
      <c r="A2" s="7" t="s">
        <v>50</v>
      </c>
      <c r="I2" s="1" t="str">
        <f>[1]GSVA_cur!$I$3</f>
        <v>As on 15.03.2024</v>
      </c>
    </row>
    <row r="3" spans="1:195" ht="15.75" x14ac:dyDescent="0.25">
      <c r="A3" s="7"/>
    </row>
    <row r="4" spans="1:195" ht="15.75" x14ac:dyDescent="0.25">
      <c r="A4" s="7"/>
      <c r="E4" s="8"/>
      <c r="F4" s="8" t="s">
        <v>57</v>
      </c>
    </row>
    <row r="5" spans="1:195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</row>
    <row r="6" spans="1:195" s="1" customFormat="1" ht="15.75" x14ac:dyDescent="0.25">
      <c r="A6" s="15" t="s">
        <v>26</v>
      </c>
      <c r="B6" s="16" t="s">
        <v>2</v>
      </c>
      <c r="C6" s="17">
        <f>SUM(C7:C10)</f>
        <v>445482</v>
      </c>
      <c r="D6" s="17">
        <f t="shared" ref="D6:F6" si="0">SUM(D7:D10)</f>
        <v>533830</v>
      </c>
      <c r="E6" s="17">
        <f t="shared" si="0"/>
        <v>589872</v>
      </c>
      <c r="F6" s="17">
        <f t="shared" si="0"/>
        <v>713022</v>
      </c>
      <c r="G6" s="17">
        <f t="shared" ref="G6:L6" si="1">SUM(G7:G10)</f>
        <v>732281</v>
      </c>
      <c r="H6" s="17">
        <f t="shared" si="1"/>
        <v>679744</v>
      </c>
      <c r="I6" s="17">
        <f t="shared" si="1"/>
        <v>710002</v>
      </c>
      <c r="J6" s="17">
        <f t="shared" si="1"/>
        <v>898061</v>
      </c>
      <c r="K6" s="17">
        <f t="shared" si="1"/>
        <v>1126537</v>
      </c>
      <c r="L6" s="17">
        <f t="shared" si="1"/>
        <v>1111337</v>
      </c>
      <c r="M6" s="17">
        <f t="shared" ref="M6:N6" si="2">SUM(M7:M10)</f>
        <v>1213723</v>
      </c>
      <c r="N6" s="17">
        <f t="shared" si="2"/>
        <v>1331393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M6" s="2"/>
    </row>
    <row r="7" spans="1:195" ht="15.75" x14ac:dyDescent="0.25">
      <c r="A7" s="18">
        <v>1.1000000000000001</v>
      </c>
      <c r="B7" s="19" t="s">
        <v>59</v>
      </c>
      <c r="C7" s="9">
        <v>248503</v>
      </c>
      <c r="D7" s="9">
        <v>323467</v>
      </c>
      <c r="E7" s="9">
        <v>349829</v>
      </c>
      <c r="F7" s="9">
        <v>395509</v>
      </c>
      <c r="G7" s="9">
        <v>351309</v>
      </c>
      <c r="H7" s="9">
        <v>274703</v>
      </c>
      <c r="I7" s="9">
        <v>294708</v>
      </c>
      <c r="J7" s="9">
        <v>300113</v>
      </c>
      <c r="K7" s="9">
        <v>319568</v>
      </c>
      <c r="L7" s="10">
        <v>339885</v>
      </c>
      <c r="M7" s="10">
        <v>371843</v>
      </c>
      <c r="N7" s="10">
        <v>385068</v>
      </c>
      <c r="O7" s="3"/>
      <c r="P7" s="4"/>
      <c r="Q7" s="4"/>
      <c r="R7" s="3"/>
      <c r="S7" s="4"/>
      <c r="T7" s="4"/>
      <c r="U7" s="4"/>
      <c r="V7" s="4"/>
      <c r="W7" s="3"/>
      <c r="X7" s="4"/>
      <c r="Y7" s="4"/>
      <c r="Z7" s="3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1"/>
      <c r="GK7" s="1"/>
      <c r="GL7" s="1"/>
    </row>
    <row r="8" spans="1:195" ht="15.75" x14ac:dyDescent="0.25">
      <c r="A8" s="18">
        <v>1.2</v>
      </c>
      <c r="B8" s="19" t="s">
        <v>60</v>
      </c>
      <c r="C8" s="9">
        <v>29010</v>
      </c>
      <c r="D8" s="9">
        <v>23600</v>
      </c>
      <c r="E8" s="9">
        <v>33212</v>
      </c>
      <c r="F8" s="9">
        <v>37557</v>
      </c>
      <c r="G8" s="9">
        <v>46709</v>
      </c>
      <c r="H8" s="9">
        <v>54769</v>
      </c>
      <c r="I8" s="9">
        <v>62268</v>
      </c>
      <c r="J8" s="9">
        <v>81951</v>
      </c>
      <c r="K8" s="9">
        <v>88285</v>
      </c>
      <c r="L8" s="10">
        <v>99316</v>
      </c>
      <c r="M8" s="10">
        <v>105029</v>
      </c>
      <c r="N8" s="10">
        <v>122665</v>
      </c>
      <c r="O8" s="3"/>
      <c r="P8" s="4"/>
      <c r="Q8" s="4"/>
      <c r="R8" s="3"/>
      <c r="S8" s="4"/>
      <c r="T8" s="4"/>
      <c r="U8" s="4"/>
      <c r="V8" s="4"/>
      <c r="W8" s="3"/>
      <c r="X8" s="4"/>
      <c r="Y8" s="4"/>
      <c r="Z8" s="3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1"/>
      <c r="GK8" s="1"/>
      <c r="GL8" s="1"/>
    </row>
    <row r="9" spans="1:195" ht="15.75" x14ac:dyDescent="0.25">
      <c r="A9" s="18">
        <v>1.3</v>
      </c>
      <c r="B9" s="19" t="s">
        <v>61</v>
      </c>
      <c r="C9" s="9">
        <v>163977</v>
      </c>
      <c r="D9" s="9">
        <v>181956</v>
      </c>
      <c r="E9" s="9">
        <v>201878</v>
      </c>
      <c r="F9" s="9">
        <v>272536</v>
      </c>
      <c r="G9" s="9">
        <v>324843</v>
      </c>
      <c r="H9" s="9">
        <v>339643</v>
      </c>
      <c r="I9" s="9">
        <v>341523</v>
      </c>
      <c r="J9" s="9">
        <v>503124</v>
      </c>
      <c r="K9" s="9">
        <v>704647</v>
      </c>
      <c r="L9" s="10">
        <v>657029</v>
      </c>
      <c r="M9" s="10">
        <v>719755</v>
      </c>
      <c r="N9" s="10">
        <v>805771</v>
      </c>
      <c r="O9" s="3"/>
      <c r="P9" s="4"/>
      <c r="Q9" s="4"/>
      <c r="R9" s="3"/>
      <c r="S9" s="4"/>
      <c r="T9" s="4"/>
      <c r="U9" s="4"/>
      <c r="V9" s="4"/>
      <c r="W9" s="3"/>
      <c r="X9" s="4"/>
      <c r="Y9" s="4"/>
      <c r="Z9" s="3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1"/>
      <c r="GK9" s="1"/>
      <c r="GL9" s="1"/>
    </row>
    <row r="10" spans="1:195" ht="15.75" x14ac:dyDescent="0.25">
      <c r="A10" s="18">
        <v>1.4</v>
      </c>
      <c r="B10" s="19" t="s">
        <v>62</v>
      </c>
      <c r="C10" s="9">
        <v>3992</v>
      </c>
      <c r="D10" s="9">
        <v>4807</v>
      </c>
      <c r="E10" s="9">
        <v>4953</v>
      </c>
      <c r="F10" s="9">
        <v>7420</v>
      </c>
      <c r="G10" s="9">
        <v>9420</v>
      </c>
      <c r="H10" s="9">
        <v>10629</v>
      </c>
      <c r="I10" s="9">
        <v>11503</v>
      </c>
      <c r="J10" s="9">
        <v>12873</v>
      </c>
      <c r="K10" s="9">
        <v>14037</v>
      </c>
      <c r="L10" s="10">
        <v>15107</v>
      </c>
      <c r="M10" s="10">
        <v>17096</v>
      </c>
      <c r="N10" s="10">
        <v>17889</v>
      </c>
      <c r="O10" s="3"/>
      <c r="P10" s="4"/>
      <c r="Q10" s="4"/>
      <c r="R10" s="3"/>
      <c r="S10" s="4"/>
      <c r="T10" s="4"/>
      <c r="U10" s="4"/>
      <c r="V10" s="4"/>
      <c r="W10" s="3"/>
      <c r="X10" s="4"/>
      <c r="Y10" s="4"/>
      <c r="Z10" s="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1"/>
      <c r="GK10" s="1"/>
      <c r="GL10" s="1"/>
    </row>
    <row r="11" spans="1:195" ht="15.75" x14ac:dyDescent="0.25">
      <c r="A11" s="20" t="s">
        <v>31</v>
      </c>
      <c r="B11" s="19" t="s">
        <v>3</v>
      </c>
      <c r="C11" s="9">
        <v>20225</v>
      </c>
      <c r="D11" s="9">
        <v>30724</v>
      </c>
      <c r="E11" s="9">
        <v>37350</v>
      </c>
      <c r="F11" s="9">
        <v>31373</v>
      </c>
      <c r="G11" s="9">
        <v>29260</v>
      </c>
      <c r="H11" s="9">
        <v>42165</v>
      </c>
      <c r="I11" s="9">
        <v>38792</v>
      </c>
      <c r="J11" s="9">
        <v>40738</v>
      </c>
      <c r="K11" s="9">
        <v>39345</v>
      </c>
      <c r="L11" s="10">
        <v>24745</v>
      </c>
      <c r="M11" s="10">
        <v>41776</v>
      </c>
      <c r="N11" s="10">
        <v>55110</v>
      </c>
      <c r="O11" s="3"/>
      <c r="P11" s="4"/>
      <c r="Q11" s="4"/>
      <c r="R11" s="3"/>
      <c r="S11" s="4"/>
      <c r="T11" s="4"/>
      <c r="U11" s="4"/>
      <c r="V11" s="4"/>
      <c r="W11" s="3"/>
      <c r="X11" s="4"/>
      <c r="Y11" s="4"/>
      <c r="Z11" s="3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1"/>
      <c r="GK11" s="1"/>
      <c r="GL11" s="1"/>
    </row>
    <row r="12" spans="1:195" ht="15.75" x14ac:dyDescent="0.25">
      <c r="A12" s="21"/>
      <c r="B12" s="22" t="s">
        <v>28</v>
      </c>
      <c r="C12" s="23">
        <f>C6+C11</f>
        <v>465707</v>
      </c>
      <c r="D12" s="23">
        <f t="shared" ref="D12:F12" si="3">D6+D11</f>
        <v>564554</v>
      </c>
      <c r="E12" s="23">
        <f t="shared" si="3"/>
        <v>627222</v>
      </c>
      <c r="F12" s="23">
        <f t="shared" si="3"/>
        <v>744395</v>
      </c>
      <c r="G12" s="23">
        <f t="shared" ref="G12:L12" si="4">G6+G11</f>
        <v>761541</v>
      </c>
      <c r="H12" s="23">
        <f t="shared" si="4"/>
        <v>721909</v>
      </c>
      <c r="I12" s="23">
        <f t="shared" si="4"/>
        <v>748794</v>
      </c>
      <c r="J12" s="23">
        <f t="shared" si="4"/>
        <v>938799</v>
      </c>
      <c r="K12" s="23">
        <f t="shared" si="4"/>
        <v>1165882</v>
      </c>
      <c r="L12" s="23">
        <f t="shared" si="4"/>
        <v>1136082</v>
      </c>
      <c r="M12" s="23">
        <f t="shared" ref="M12" si="5">M6+M11</f>
        <v>1255499</v>
      </c>
      <c r="N12" s="23">
        <f t="shared" ref="N12" si="6">N6+N11</f>
        <v>1386503</v>
      </c>
      <c r="O12" s="3"/>
      <c r="P12" s="4"/>
      <c r="Q12" s="4"/>
      <c r="R12" s="3"/>
      <c r="S12" s="4"/>
      <c r="T12" s="4"/>
      <c r="U12" s="4"/>
      <c r="V12" s="4"/>
      <c r="W12" s="3"/>
      <c r="X12" s="4"/>
      <c r="Y12" s="4"/>
      <c r="Z12" s="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1"/>
      <c r="GK12" s="1"/>
      <c r="GL12" s="1"/>
    </row>
    <row r="13" spans="1:195" s="1" customFormat="1" ht="15.75" x14ac:dyDescent="0.25">
      <c r="A13" s="15" t="s">
        <v>32</v>
      </c>
      <c r="B13" s="16" t="s">
        <v>4</v>
      </c>
      <c r="C13" s="9">
        <v>9934</v>
      </c>
      <c r="D13" s="9">
        <v>11990</v>
      </c>
      <c r="E13" s="9">
        <v>16312</v>
      </c>
      <c r="F13" s="9">
        <v>65512</v>
      </c>
      <c r="G13" s="9">
        <v>38601</v>
      </c>
      <c r="H13" s="9">
        <v>47464</v>
      </c>
      <c r="I13" s="9">
        <v>37062</v>
      </c>
      <c r="J13" s="9">
        <v>31842</v>
      </c>
      <c r="K13" s="9">
        <v>20981</v>
      </c>
      <c r="L13" s="9">
        <v>18663</v>
      </c>
      <c r="M13" s="9">
        <v>39644</v>
      </c>
      <c r="N13" s="9">
        <v>37575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M13" s="2"/>
    </row>
    <row r="14" spans="1:195" ht="30" x14ac:dyDescent="0.25">
      <c r="A14" s="20" t="s">
        <v>33</v>
      </c>
      <c r="B14" s="19" t="s">
        <v>5</v>
      </c>
      <c r="C14" s="9">
        <v>50725</v>
      </c>
      <c r="D14" s="9">
        <v>57830</v>
      </c>
      <c r="E14" s="9">
        <v>60089</v>
      </c>
      <c r="F14" s="9">
        <v>72753</v>
      </c>
      <c r="G14" s="9">
        <v>86654</v>
      </c>
      <c r="H14" s="9">
        <v>102535</v>
      </c>
      <c r="I14" s="9">
        <v>140959</v>
      </c>
      <c r="J14" s="9">
        <v>160013</v>
      </c>
      <c r="K14" s="9">
        <v>192246</v>
      </c>
      <c r="L14" s="9">
        <v>212292</v>
      </c>
      <c r="M14" s="9">
        <v>260091</v>
      </c>
      <c r="N14" s="9">
        <v>316094</v>
      </c>
      <c r="O14" s="3"/>
      <c r="P14" s="4"/>
      <c r="Q14" s="4"/>
      <c r="R14" s="3"/>
      <c r="S14" s="4"/>
      <c r="T14" s="4"/>
      <c r="U14" s="4"/>
      <c r="V14" s="4"/>
      <c r="W14" s="3"/>
      <c r="X14" s="4"/>
      <c r="Y14" s="4"/>
      <c r="Z14" s="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3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3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1"/>
      <c r="GK14" s="1"/>
      <c r="GL14" s="1"/>
    </row>
    <row r="15" spans="1:195" ht="15.75" x14ac:dyDescent="0.25">
      <c r="A15" s="20" t="s">
        <v>34</v>
      </c>
      <c r="B15" s="19" t="s">
        <v>6</v>
      </c>
      <c r="C15" s="9">
        <v>99595</v>
      </c>
      <c r="D15" s="9">
        <v>102130</v>
      </c>
      <c r="E15" s="9">
        <v>117024</v>
      </c>
      <c r="F15" s="9">
        <v>189057</v>
      </c>
      <c r="G15" s="9">
        <v>156769</v>
      </c>
      <c r="H15" s="9">
        <v>173164</v>
      </c>
      <c r="I15" s="9">
        <v>209538</v>
      </c>
      <c r="J15" s="9">
        <v>168790</v>
      </c>
      <c r="K15" s="9">
        <v>175754</v>
      </c>
      <c r="L15" s="9">
        <v>167047</v>
      </c>
      <c r="M15" s="9">
        <v>215492</v>
      </c>
      <c r="N15" s="9">
        <v>281342</v>
      </c>
      <c r="O15" s="3"/>
      <c r="P15" s="4"/>
      <c r="Q15" s="4"/>
      <c r="R15" s="3"/>
      <c r="S15" s="4"/>
      <c r="T15" s="4"/>
      <c r="U15" s="4"/>
      <c r="V15" s="4"/>
      <c r="W15" s="3"/>
      <c r="X15" s="4"/>
      <c r="Y15" s="4"/>
      <c r="Z15" s="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3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3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1"/>
      <c r="GK15" s="1"/>
      <c r="GL15" s="1"/>
    </row>
    <row r="16" spans="1:195" ht="15.75" x14ac:dyDescent="0.25">
      <c r="A16" s="21"/>
      <c r="B16" s="22" t="s">
        <v>29</v>
      </c>
      <c r="C16" s="23">
        <f>+C13+C14+C15</f>
        <v>160254</v>
      </c>
      <c r="D16" s="23">
        <f t="shared" ref="D16:F16" si="7">+D13+D14+D15</f>
        <v>171950</v>
      </c>
      <c r="E16" s="23">
        <f t="shared" si="7"/>
        <v>193425</v>
      </c>
      <c r="F16" s="23">
        <f t="shared" si="7"/>
        <v>327322</v>
      </c>
      <c r="G16" s="23">
        <f t="shared" ref="G16" si="8">+G13+G14+G15</f>
        <v>282024</v>
      </c>
      <c r="H16" s="23">
        <f t="shared" ref="H16:K16" si="9">+H13+H14+H15</f>
        <v>323163</v>
      </c>
      <c r="I16" s="23">
        <f t="shared" si="9"/>
        <v>387559</v>
      </c>
      <c r="J16" s="23">
        <f t="shared" si="9"/>
        <v>360645</v>
      </c>
      <c r="K16" s="23">
        <f t="shared" si="9"/>
        <v>388981</v>
      </c>
      <c r="L16" s="23">
        <f t="shared" ref="L16:M16" si="10">+L13+L14+L15</f>
        <v>398002</v>
      </c>
      <c r="M16" s="23">
        <f t="shared" si="10"/>
        <v>515227</v>
      </c>
      <c r="N16" s="23">
        <f t="shared" ref="N16" si="11">+N13+N14+N15</f>
        <v>635011</v>
      </c>
      <c r="O16" s="3"/>
      <c r="P16" s="4"/>
      <c r="Q16" s="4"/>
      <c r="R16" s="3"/>
      <c r="S16" s="4"/>
      <c r="T16" s="4"/>
      <c r="U16" s="4"/>
      <c r="V16" s="4"/>
      <c r="W16" s="3"/>
      <c r="X16" s="4"/>
      <c r="Y16" s="4"/>
      <c r="Z16" s="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3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3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1"/>
      <c r="GK16" s="1"/>
      <c r="GL16" s="1"/>
    </row>
    <row r="17" spans="1:195" s="1" customFormat="1" ht="15.75" x14ac:dyDescent="0.25">
      <c r="A17" s="15" t="s">
        <v>35</v>
      </c>
      <c r="B17" s="16" t="s">
        <v>7</v>
      </c>
      <c r="C17" s="17">
        <f>C18+C19</f>
        <v>57659</v>
      </c>
      <c r="D17" s="17">
        <f t="shared" ref="D17:F17" si="12">D18+D19</f>
        <v>48612</v>
      </c>
      <c r="E17" s="17">
        <f t="shared" si="12"/>
        <v>67603</v>
      </c>
      <c r="F17" s="17">
        <f t="shared" si="12"/>
        <v>64302</v>
      </c>
      <c r="G17" s="17">
        <f t="shared" ref="G17" si="13">G18+G19</f>
        <v>66111</v>
      </c>
      <c r="H17" s="17">
        <f t="shared" ref="H17:K17" si="14">H18+H19</f>
        <v>93947</v>
      </c>
      <c r="I17" s="17">
        <f t="shared" si="14"/>
        <v>99850</v>
      </c>
      <c r="J17" s="17">
        <f t="shared" si="14"/>
        <v>113737</v>
      </c>
      <c r="K17" s="17">
        <f t="shared" si="14"/>
        <v>123923</v>
      </c>
      <c r="L17" s="17">
        <f t="shared" ref="L17:M17" si="15">L18+L19</f>
        <v>107802</v>
      </c>
      <c r="M17" s="17">
        <f t="shared" si="15"/>
        <v>94160</v>
      </c>
      <c r="N17" s="17">
        <f t="shared" ref="N17" si="16">N18+N19</f>
        <v>107382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M17" s="2"/>
    </row>
    <row r="18" spans="1:195" ht="15.75" x14ac:dyDescent="0.25">
      <c r="A18" s="18">
        <v>6.1</v>
      </c>
      <c r="B18" s="19" t="s">
        <v>8</v>
      </c>
      <c r="C18" s="9">
        <v>54799</v>
      </c>
      <c r="D18" s="9">
        <v>45747</v>
      </c>
      <c r="E18" s="9">
        <v>65166</v>
      </c>
      <c r="F18" s="9">
        <v>61485</v>
      </c>
      <c r="G18" s="9">
        <v>63102</v>
      </c>
      <c r="H18" s="9">
        <v>90716</v>
      </c>
      <c r="I18" s="9">
        <v>96279</v>
      </c>
      <c r="J18" s="9">
        <v>109685</v>
      </c>
      <c r="K18" s="9">
        <v>119912</v>
      </c>
      <c r="L18" s="9">
        <v>107805</v>
      </c>
      <c r="M18" s="9">
        <v>93509</v>
      </c>
      <c r="N18" s="9">
        <v>105015</v>
      </c>
      <c r="O18" s="3"/>
      <c r="P18" s="4"/>
      <c r="Q18" s="4"/>
      <c r="R18" s="3"/>
      <c r="S18" s="4"/>
      <c r="T18" s="4"/>
      <c r="U18" s="4"/>
      <c r="V18" s="4"/>
      <c r="W18" s="3"/>
      <c r="X18" s="4"/>
      <c r="Y18" s="4"/>
      <c r="Z18" s="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1"/>
      <c r="GK18" s="1"/>
      <c r="GL18" s="1"/>
    </row>
    <row r="19" spans="1:195" ht="15.75" x14ac:dyDescent="0.25">
      <c r="A19" s="18">
        <v>6.2</v>
      </c>
      <c r="B19" s="19" t="s">
        <v>9</v>
      </c>
      <c r="C19" s="9">
        <v>2860</v>
      </c>
      <c r="D19" s="9">
        <v>2865</v>
      </c>
      <c r="E19" s="9">
        <v>2437</v>
      </c>
      <c r="F19" s="9">
        <v>2817</v>
      </c>
      <c r="G19" s="9">
        <v>3009</v>
      </c>
      <c r="H19" s="9">
        <v>3231</v>
      </c>
      <c r="I19" s="9">
        <v>3571</v>
      </c>
      <c r="J19" s="9">
        <v>4052</v>
      </c>
      <c r="K19" s="9">
        <v>4011</v>
      </c>
      <c r="L19" s="9">
        <v>-3</v>
      </c>
      <c r="M19" s="9">
        <v>651</v>
      </c>
      <c r="N19" s="9">
        <v>2367</v>
      </c>
      <c r="O19" s="3"/>
      <c r="P19" s="4"/>
      <c r="Q19" s="4"/>
      <c r="R19" s="3"/>
      <c r="S19" s="4"/>
      <c r="T19" s="4"/>
      <c r="U19" s="4"/>
      <c r="V19" s="4"/>
      <c r="W19" s="3"/>
      <c r="X19" s="4"/>
      <c r="Y19" s="4"/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1"/>
      <c r="GK19" s="1"/>
      <c r="GL19" s="1"/>
    </row>
    <row r="20" spans="1:195" s="1" customFormat="1" ht="30" x14ac:dyDescent="0.25">
      <c r="A20" s="24" t="s">
        <v>36</v>
      </c>
      <c r="B20" s="25" t="s">
        <v>10</v>
      </c>
      <c r="C20" s="17">
        <f>SUM(C21:C27)</f>
        <v>20425</v>
      </c>
      <c r="D20" s="17">
        <f t="shared" ref="D20:F20" si="17">SUM(D21:D27)</f>
        <v>23884</v>
      </c>
      <c r="E20" s="17">
        <f t="shared" si="17"/>
        <v>27901</v>
      </c>
      <c r="F20" s="17">
        <f t="shared" si="17"/>
        <v>30618</v>
      </c>
      <c r="G20" s="17">
        <f t="shared" ref="G20:L20" si="18">SUM(G21:G27)</f>
        <v>36706</v>
      </c>
      <c r="H20" s="17">
        <f t="shared" si="18"/>
        <v>37387</v>
      </c>
      <c r="I20" s="17">
        <f t="shared" si="18"/>
        <v>37418</v>
      </c>
      <c r="J20" s="17">
        <f t="shared" si="18"/>
        <v>45135</v>
      </c>
      <c r="K20" s="17">
        <f t="shared" si="18"/>
        <v>48558</v>
      </c>
      <c r="L20" s="17">
        <f t="shared" si="18"/>
        <v>46737</v>
      </c>
      <c r="M20" s="17">
        <f t="shared" ref="M20" si="19">SUM(M21:M27)</f>
        <v>61208</v>
      </c>
      <c r="N20" s="17">
        <f t="shared" ref="N20" si="20">SUM(N21:N27)</f>
        <v>75551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M20" s="2"/>
    </row>
    <row r="21" spans="1:195" ht="15.75" x14ac:dyDescent="0.25">
      <c r="A21" s="18">
        <v>7.1</v>
      </c>
      <c r="B21" s="19" t="s">
        <v>11</v>
      </c>
      <c r="C21" s="9">
        <v>18</v>
      </c>
      <c r="D21" s="9">
        <v>22</v>
      </c>
      <c r="E21" s="9">
        <v>27</v>
      </c>
      <c r="F21" s="9">
        <v>31</v>
      </c>
      <c r="G21" s="9">
        <v>34</v>
      </c>
      <c r="H21" s="9">
        <v>14</v>
      </c>
      <c r="I21" s="9">
        <v>55</v>
      </c>
      <c r="J21" s="9">
        <v>52</v>
      </c>
      <c r="K21" s="9">
        <v>143</v>
      </c>
      <c r="L21" s="9">
        <v>-247</v>
      </c>
      <c r="M21" s="9">
        <v>86</v>
      </c>
      <c r="N21" s="9">
        <v>310</v>
      </c>
      <c r="O21" s="3"/>
      <c r="P21" s="4"/>
      <c r="Q21" s="4"/>
      <c r="R21" s="3"/>
      <c r="S21" s="4"/>
      <c r="T21" s="4"/>
      <c r="U21" s="4"/>
      <c r="V21" s="4"/>
      <c r="W21" s="3"/>
      <c r="X21" s="4"/>
      <c r="Y21" s="4"/>
      <c r="Z21" s="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1"/>
      <c r="GK21" s="1"/>
      <c r="GL21" s="1"/>
    </row>
    <row r="22" spans="1:195" ht="15.75" x14ac:dyDescent="0.25">
      <c r="A22" s="18">
        <v>7.2</v>
      </c>
      <c r="B22" s="19" t="s">
        <v>12</v>
      </c>
      <c r="C22" s="9">
        <v>11465</v>
      </c>
      <c r="D22" s="9">
        <v>12645</v>
      </c>
      <c r="E22" s="9">
        <v>14804</v>
      </c>
      <c r="F22" s="9">
        <v>14710</v>
      </c>
      <c r="G22" s="9">
        <v>17724</v>
      </c>
      <c r="H22" s="9">
        <v>19026</v>
      </c>
      <c r="I22" s="9">
        <v>19834</v>
      </c>
      <c r="J22" s="9">
        <v>27360</v>
      </c>
      <c r="K22" s="9">
        <v>28731</v>
      </c>
      <c r="L22" s="9">
        <v>25358</v>
      </c>
      <c r="M22" s="9">
        <v>34604</v>
      </c>
      <c r="N22" s="9">
        <v>41787</v>
      </c>
      <c r="O22" s="3"/>
      <c r="P22" s="4"/>
      <c r="Q22" s="4"/>
      <c r="R22" s="3"/>
      <c r="S22" s="4"/>
      <c r="T22" s="4"/>
      <c r="U22" s="4"/>
      <c r="V22" s="4"/>
      <c r="W22" s="3"/>
      <c r="X22" s="4"/>
      <c r="Y22" s="4"/>
      <c r="Z22" s="3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1"/>
      <c r="GK22" s="1"/>
      <c r="GL22" s="1"/>
    </row>
    <row r="23" spans="1:195" ht="15.75" x14ac:dyDescent="0.25">
      <c r="A23" s="18">
        <v>7.3</v>
      </c>
      <c r="B23" s="19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3"/>
      <c r="P23" s="4"/>
      <c r="Q23" s="4"/>
      <c r="R23" s="3"/>
      <c r="S23" s="4"/>
      <c r="T23" s="4"/>
      <c r="U23" s="4"/>
      <c r="V23" s="4"/>
      <c r="W23" s="3"/>
      <c r="X23" s="4"/>
      <c r="Y23" s="4"/>
      <c r="Z23" s="3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1"/>
      <c r="GK23" s="1"/>
      <c r="GL23" s="1"/>
    </row>
    <row r="24" spans="1:195" ht="15.75" x14ac:dyDescent="0.25">
      <c r="A24" s="18">
        <v>7.4</v>
      </c>
      <c r="B24" s="19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4</v>
      </c>
      <c r="K24" s="9">
        <v>6</v>
      </c>
      <c r="L24" s="9">
        <v>1</v>
      </c>
      <c r="M24" s="9">
        <v>5</v>
      </c>
      <c r="N24" s="9">
        <v>100</v>
      </c>
      <c r="O24" s="3"/>
      <c r="P24" s="4"/>
      <c r="Q24" s="4"/>
      <c r="R24" s="3"/>
      <c r="S24" s="4"/>
      <c r="T24" s="4"/>
      <c r="U24" s="4"/>
      <c r="V24" s="4"/>
      <c r="W24" s="3"/>
      <c r="X24" s="4"/>
      <c r="Y24" s="4"/>
      <c r="Z24" s="3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1"/>
      <c r="GK24" s="1"/>
      <c r="GL24" s="1"/>
    </row>
    <row r="25" spans="1:195" ht="15.75" x14ac:dyDescent="0.25">
      <c r="A25" s="18">
        <v>7.5</v>
      </c>
      <c r="B25" s="19" t="s">
        <v>15</v>
      </c>
      <c r="C25" s="9">
        <v>72</v>
      </c>
      <c r="D25" s="9">
        <v>83</v>
      </c>
      <c r="E25" s="9">
        <v>87</v>
      </c>
      <c r="F25" s="9">
        <v>95</v>
      </c>
      <c r="G25" s="9">
        <v>103</v>
      </c>
      <c r="H25" s="9">
        <v>291</v>
      </c>
      <c r="I25" s="9">
        <v>354</v>
      </c>
      <c r="J25" s="9">
        <v>1070</v>
      </c>
      <c r="K25" s="9">
        <v>851</v>
      </c>
      <c r="L25" s="9">
        <v>428</v>
      </c>
      <c r="M25" s="9">
        <v>1605</v>
      </c>
      <c r="N25" s="9">
        <v>3984</v>
      </c>
      <c r="O25" s="3"/>
      <c r="P25" s="4"/>
      <c r="Q25" s="4"/>
      <c r="R25" s="3"/>
      <c r="S25" s="4"/>
      <c r="T25" s="4"/>
      <c r="U25" s="4"/>
      <c r="V25" s="4"/>
      <c r="W25" s="3"/>
      <c r="X25" s="4"/>
      <c r="Y25" s="4"/>
      <c r="Z25" s="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1"/>
      <c r="GK25" s="1"/>
      <c r="GL25" s="1"/>
    </row>
    <row r="26" spans="1:195" ht="15.75" x14ac:dyDescent="0.25">
      <c r="A26" s="18">
        <v>7.6</v>
      </c>
      <c r="B26" s="19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3"/>
      <c r="P26" s="4"/>
      <c r="Q26" s="4"/>
      <c r="R26" s="3"/>
      <c r="S26" s="4"/>
      <c r="T26" s="4"/>
      <c r="U26" s="4"/>
      <c r="V26" s="4"/>
      <c r="W26" s="3"/>
      <c r="X26" s="4"/>
      <c r="Y26" s="4"/>
      <c r="Z26" s="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1"/>
      <c r="GK26" s="1"/>
      <c r="GL26" s="1"/>
    </row>
    <row r="27" spans="1:195" ht="30" x14ac:dyDescent="0.25">
      <c r="A27" s="18">
        <v>7.7</v>
      </c>
      <c r="B27" s="19" t="s">
        <v>17</v>
      </c>
      <c r="C27" s="9">
        <v>8870</v>
      </c>
      <c r="D27" s="9">
        <v>11134</v>
      </c>
      <c r="E27" s="9">
        <v>12983</v>
      </c>
      <c r="F27" s="9">
        <v>15782</v>
      </c>
      <c r="G27" s="9">
        <v>18845</v>
      </c>
      <c r="H27" s="9">
        <v>18056</v>
      </c>
      <c r="I27" s="9">
        <v>17175</v>
      </c>
      <c r="J27" s="9">
        <v>16649</v>
      </c>
      <c r="K27" s="9">
        <v>18827</v>
      </c>
      <c r="L27" s="9">
        <v>21197</v>
      </c>
      <c r="M27" s="9">
        <v>24908</v>
      </c>
      <c r="N27" s="9">
        <v>29370</v>
      </c>
      <c r="O27" s="3"/>
      <c r="P27" s="4"/>
      <c r="Q27" s="4"/>
      <c r="R27" s="3"/>
      <c r="S27" s="4"/>
      <c r="T27" s="4"/>
      <c r="U27" s="4"/>
      <c r="V27" s="4"/>
      <c r="W27" s="3"/>
      <c r="X27" s="4"/>
      <c r="Y27" s="4"/>
      <c r="Z27" s="3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1"/>
      <c r="GK27" s="1"/>
      <c r="GL27" s="1"/>
    </row>
    <row r="28" spans="1:195" ht="15.75" x14ac:dyDescent="0.25">
      <c r="A28" s="20" t="s">
        <v>37</v>
      </c>
      <c r="B28" s="19" t="s">
        <v>18</v>
      </c>
      <c r="C28" s="9">
        <v>20554</v>
      </c>
      <c r="D28" s="9">
        <v>21187</v>
      </c>
      <c r="E28" s="9">
        <v>23180</v>
      </c>
      <c r="F28" s="9">
        <v>27055</v>
      </c>
      <c r="G28" s="9">
        <v>31020</v>
      </c>
      <c r="H28" s="9">
        <v>27900</v>
      </c>
      <c r="I28" s="9">
        <v>27622</v>
      </c>
      <c r="J28" s="9">
        <v>37374</v>
      </c>
      <c r="K28" s="9">
        <v>45162</v>
      </c>
      <c r="L28" s="9">
        <v>42506</v>
      </c>
      <c r="M28" s="9">
        <v>25433</v>
      </c>
      <c r="N28" s="9">
        <v>43157</v>
      </c>
      <c r="O28" s="3"/>
      <c r="P28" s="4"/>
      <c r="Q28" s="4"/>
      <c r="R28" s="3"/>
      <c r="S28" s="4"/>
      <c r="T28" s="4"/>
      <c r="U28" s="4"/>
      <c r="V28" s="4"/>
      <c r="W28" s="3"/>
      <c r="X28" s="4"/>
      <c r="Y28" s="4"/>
      <c r="Z28" s="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1"/>
      <c r="GK28" s="1"/>
      <c r="GL28" s="1"/>
    </row>
    <row r="29" spans="1:195" ht="30" x14ac:dyDescent="0.25">
      <c r="A29" s="20" t="s">
        <v>38</v>
      </c>
      <c r="B29" s="19" t="s">
        <v>19</v>
      </c>
      <c r="C29" s="9">
        <v>35176</v>
      </c>
      <c r="D29" s="9">
        <v>38265</v>
      </c>
      <c r="E29" s="9">
        <v>40815</v>
      </c>
      <c r="F29" s="9">
        <v>42951</v>
      </c>
      <c r="G29" s="9">
        <v>42862</v>
      </c>
      <c r="H29" s="9">
        <v>45288</v>
      </c>
      <c r="I29" s="9">
        <v>48625</v>
      </c>
      <c r="J29" s="9">
        <v>49140</v>
      </c>
      <c r="K29" s="9">
        <v>50358</v>
      </c>
      <c r="L29" s="9">
        <v>47257</v>
      </c>
      <c r="M29" s="9">
        <v>52235</v>
      </c>
      <c r="N29" s="9">
        <v>57557</v>
      </c>
      <c r="O29" s="3"/>
      <c r="P29" s="4"/>
      <c r="Q29" s="4"/>
      <c r="R29" s="3"/>
      <c r="S29" s="4"/>
      <c r="T29" s="4"/>
      <c r="U29" s="4"/>
      <c r="V29" s="4"/>
      <c r="W29" s="3"/>
      <c r="X29" s="4"/>
      <c r="Y29" s="4"/>
      <c r="Z29" s="3"/>
      <c r="AA29" s="5"/>
      <c r="AB29" s="5"/>
      <c r="AC29" s="5"/>
      <c r="AD29" s="5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1"/>
      <c r="GK29" s="1"/>
      <c r="GL29" s="1"/>
    </row>
    <row r="30" spans="1:195" ht="15.75" x14ac:dyDescent="0.25">
      <c r="A30" s="20" t="s">
        <v>39</v>
      </c>
      <c r="B30" s="19" t="s">
        <v>54</v>
      </c>
      <c r="C30" s="9">
        <v>104843</v>
      </c>
      <c r="D30" s="9">
        <v>117163</v>
      </c>
      <c r="E30" s="9">
        <v>143252</v>
      </c>
      <c r="F30" s="9">
        <v>183405</v>
      </c>
      <c r="G30" s="9">
        <v>198668</v>
      </c>
      <c r="H30" s="9">
        <v>215312</v>
      </c>
      <c r="I30" s="9">
        <v>269849</v>
      </c>
      <c r="J30" s="9">
        <v>274307</v>
      </c>
      <c r="K30" s="9">
        <v>372879</v>
      </c>
      <c r="L30" s="9">
        <v>393965</v>
      </c>
      <c r="M30" s="9">
        <v>440681</v>
      </c>
      <c r="N30" s="9">
        <v>473957</v>
      </c>
      <c r="O30" s="3"/>
      <c r="P30" s="4"/>
      <c r="Q30" s="4"/>
      <c r="R30" s="3"/>
      <c r="S30" s="4"/>
      <c r="T30" s="4"/>
      <c r="U30" s="4"/>
      <c r="V30" s="4"/>
      <c r="W30" s="3"/>
      <c r="X30" s="4"/>
      <c r="Y30" s="4"/>
      <c r="Z30" s="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1"/>
      <c r="GK30" s="1"/>
      <c r="GL30" s="1"/>
    </row>
    <row r="31" spans="1:195" ht="15.75" x14ac:dyDescent="0.25">
      <c r="A31" s="20" t="s">
        <v>40</v>
      </c>
      <c r="B31" s="19" t="s">
        <v>20</v>
      </c>
      <c r="C31" s="9">
        <v>137529</v>
      </c>
      <c r="D31" s="9">
        <v>161800</v>
      </c>
      <c r="E31" s="9">
        <v>183888</v>
      </c>
      <c r="F31" s="9">
        <v>187343</v>
      </c>
      <c r="G31" s="9">
        <v>224314</v>
      </c>
      <c r="H31" s="9">
        <v>271667</v>
      </c>
      <c r="I31" s="9">
        <v>346700</v>
      </c>
      <c r="J31" s="9">
        <v>365367</v>
      </c>
      <c r="K31" s="9">
        <v>387463</v>
      </c>
      <c r="L31" s="9">
        <v>401684</v>
      </c>
      <c r="M31" s="9">
        <v>490561</v>
      </c>
      <c r="N31" s="9">
        <v>603820</v>
      </c>
      <c r="O31" s="3"/>
      <c r="P31" s="4"/>
      <c r="Q31" s="4"/>
      <c r="R31" s="3"/>
      <c r="S31" s="4"/>
      <c r="T31" s="4"/>
      <c r="U31" s="4"/>
      <c r="V31" s="4"/>
      <c r="W31" s="3"/>
      <c r="X31" s="4"/>
      <c r="Y31" s="4"/>
      <c r="Z31" s="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1"/>
      <c r="GK31" s="1"/>
      <c r="GL31" s="1"/>
    </row>
    <row r="32" spans="1:195" ht="15.75" x14ac:dyDescent="0.25">
      <c r="A32" s="21"/>
      <c r="B32" s="22" t="s">
        <v>30</v>
      </c>
      <c r="C32" s="23">
        <f>C17+C20+C28+C29+C30+C31</f>
        <v>376186</v>
      </c>
      <c r="D32" s="23">
        <f t="shared" ref="D32:F32" si="21">D17+D20+D28+D29+D30+D31</f>
        <v>410911</v>
      </c>
      <c r="E32" s="23">
        <f t="shared" si="21"/>
        <v>486639</v>
      </c>
      <c r="F32" s="23">
        <f t="shared" si="21"/>
        <v>535674</v>
      </c>
      <c r="G32" s="23">
        <f t="shared" ref="G32" si="22">G17+G20+G28+G29+G30+G31</f>
        <v>599681</v>
      </c>
      <c r="H32" s="23">
        <f t="shared" ref="H32:K32" si="23">H17+H20+H28+H29+H30+H31</f>
        <v>691501</v>
      </c>
      <c r="I32" s="23">
        <f t="shared" si="23"/>
        <v>830064</v>
      </c>
      <c r="J32" s="23">
        <f t="shared" si="23"/>
        <v>885060</v>
      </c>
      <c r="K32" s="23">
        <f t="shared" si="23"/>
        <v>1028343</v>
      </c>
      <c r="L32" s="23">
        <f t="shared" ref="L32:M32" si="24">L17+L20+L28+L29+L30+L31</f>
        <v>1039951</v>
      </c>
      <c r="M32" s="23">
        <f t="shared" si="24"/>
        <v>1164278</v>
      </c>
      <c r="N32" s="23">
        <f t="shared" ref="N32" si="25">N17+N20+N28+N29+N30+N31</f>
        <v>1361424</v>
      </c>
      <c r="O32" s="3"/>
      <c r="P32" s="4"/>
      <c r="Q32" s="4"/>
      <c r="R32" s="3"/>
      <c r="S32" s="4"/>
      <c r="T32" s="4"/>
      <c r="U32" s="4"/>
      <c r="V32" s="4"/>
      <c r="W32" s="3"/>
      <c r="X32" s="4"/>
      <c r="Y32" s="4"/>
      <c r="Z32" s="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1"/>
      <c r="GK32" s="1"/>
      <c r="GL32" s="1"/>
    </row>
    <row r="33" spans="1:195" s="1" customFormat="1" ht="15.75" x14ac:dyDescent="0.25">
      <c r="A33" s="26" t="s">
        <v>27</v>
      </c>
      <c r="B33" s="27" t="s">
        <v>51</v>
      </c>
      <c r="C33" s="28">
        <f t="shared" ref="C33:G33" si="26">C6+C11+C13+C14+C15+C17+C20+C28+C29+C30+C31</f>
        <v>1002147</v>
      </c>
      <c r="D33" s="28">
        <f t="shared" si="26"/>
        <v>1147415</v>
      </c>
      <c r="E33" s="28">
        <f t="shared" si="26"/>
        <v>1307286</v>
      </c>
      <c r="F33" s="28">
        <f t="shared" si="26"/>
        <v>1607391</v>
      </c>
      <c r="G33" s="28">
        <f t="shared" si="26"/>
        <v>1643246</v>
      </c>
      <c r="H33" s="28">
        <f t="shared" ref="H33:K33" si="27">H6+H11+H13+H14+H15+H17+H20+H28+H29+H30+H31</f>
        <v>1736573</v>
      </c>
      <c r="I33" s="28">
        <f t="shared" si="27"/>
        <v>1966417</v>
      </c>
      <c r="J33" s="28">
        <f t="shared" si="27"/>
        <v>2184504</v>
      </c>
      <c r="K33" s="28">
        <f t="shared" si="27"/>
        <v>2583206</v>
      </c>
      <c r="L33" s="28">
        <f t="shared" ref="L33:M33" si="28">L6+L11+L13+L14+L15+L17+L20+L28+L29+L30+L31</f>
        <v>2574035</v>
      </c>
      <c r="M33" s="28">
        <f t="shared" si="28"/>
        <v>2935004</v>
      </c>
      <c r="N33" s="28">
        <f t="shared" ref="N33" si="29">N6+N11+N13+N14+N15+N17+N20+N28+N29+N30+N31</f>
        <v>3382938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M33" s="2"/>
    </row>
    <row r="34" spans="1:195" ht="15.75" x14ac:dyDescent="0.25">
      <c r="A34" s="29" t="s">
        <v>43</v>
      </c>
      <c r="B34" s="30" t="s">
        <v>25</v>
      </c>
      <c r="C34" s="13">
        <f>GSVA_cur!C34</f>
        <v>41341</v>
      </c>
      <c r="D34" s="13">
        <f>GSVA_cur!D34</f>
        <v>43899</v>
      </c>
      <c r="E34" s="13">
        <f>GSVA_cur!E34</f>
        <v>60039</v>
      </c>
      <c r="F34" s="13">
        <f>GSVA_cur!F34</f>
        <v>72219</v>
      </c>
      <c r="G34" s="13">
        <f>GSVA_cur!G34</f>
        <v>83342</v>
      </c>
      <c r="H34" s="13">
        <f>GSVA_cur!H34</f>
        <v>104348</v>
      </c>
      <c r="I34" s="13">
        <f>GSVA_cur!I34</f>
        <v>105748</v>
      </c>
      <c r="J34" s="13">
        <f>GSVA_cur!J34</f>
        <v>151404</v>
      </c>
      <c r="K34" s="13">
        <f>GSVA_cur!K34</f>
        <v>185439</v>
      </c>
      <c r="L34" s="13">
        <f>GSVA_cur!L34</f>
        <v>227551</v>
      </c>
      <c r="M34" s="13">
        <f>GSVA_cur!M34</f>
        <v>247754</v>
      </c>
      <c r="N34" s="13">
        <f>GSVA_cur!N34</f>
        <v>215882</v>
      </c>
      <c r="O34" s="3"/>
      <c r="P34" s="4"/>
      <c r="Q34" s="4"/>
      <c r="R34" s="3"/>
      <c r="S34" s="4"/>
      <c r="T34" s="4"/>
      <c r="U34" s="4"/>
      <c r="V34" s="4"/>
      <c r="W34" s="3"/>
      <c r="X34" s="4"/>
      <c r="Y34" s="4"/>
      <c r="Z34" s="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</row>
    <row r="35" spans="1:195" ht="15.75" x14ac:dyDescent="0.25">
      <c r="A35" s="29" t="s">
        <v>44</v>
      </c>
      <c r="B35" s="30" t="s">
        <v>24</v>
      </c>
      <c r="C35" s="13">
        <f>GSVA_cur!C35</f>
        <v>20542</v>
      </c>
      <c r="D35" s="13">
        <f>GSVA_cur!D35</f>
        <v>29591</v>
      </c>
      <c r="E35" s="13">
        <f>GSVA_cur!E35</f>
        <v>29668</v>
      </c>
      <c r="F35" s="13">
        <f>GSVA_cur!F35</f>
        <v>30093</v>
      </c>
      <c r="G35" s="13">
        <f>GSVA_cur!G35</f>
        <v>27965</v>
      </c>
      <c r="H35" s="13">
        <f>GSVA_cur!H35</f>
        <v>19943</v>
      </c>
      <c r="I35" s="13">
        <f>GSVA_cur!I35</f>
        <v>16009</v>
      </c>
      <c r="J35" s="13">
        <f>GSVA_cur!J35</f>
        <v>15570</v>
      </c>
      <c r="K35" s="13">
        <f>GSVA_cur!K35</f>
        <v>16037</v>
      </c>
      <c r="L35" s="13">
        <f>GSVA_cur!L35</f>
        <v>31333</v>
      </c>
      <c r="M35" s="13">
        <f>GSVA_cur!M35</f>
        <v>40807</v>
      </c>
      <c r="N35" s="13">
        <f>GSVA_cur!N35</f>
        <v>43311</v>
      </c>
      <c r="O35" s="3"/>
      <c r="P35" s="4"/>
      <c r="Q35" s="4"/>
      <c r="R35" s="3"/>
      <c r="S35" s="4"/>
      <c r="T35" s="4"/>
      <c r="U35" s="4"/>
      <c r="V35" s="4"/>
      <c r="W35" s="3"/>
      <c r="X35" s="4"/>
      <c r="Y35" s="4"/>
      <c r="Z35" s="3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</row>
    <row r="36" spans="1:195" ht="15.75" x14ac:dyDescent="0.25">
      <c r="A36" s="32" t="s">
        <v>45</v>
      </c>
      <c r="B36" s="33" t="s">
        <v>63</v>
      </c>
      <c r="C36" s="23">
        <f>C33+C34-C35</f>
        <v>1022946</v>
      </c>
      <c r="D36" s="23">
        <f t="shared" ref="D36:L36" si="30">D33+D34-D35</f>
        <v>1161723</v>
      </c>
      <c r="E36" s="23">
        <f t="shared" si="30"/>
        <v>1337657</v>
      </c>
      <c r="F36" s="23">
        <f t="shared" si="30"/>
        <v>1649517</v>
      </c>
      <c r="G36" s="23">
        <f t="shared" si="30"/>
        <v>1698623</v>
      </c>
      <c r="H36" s="23">
        <f t="shared" si="30"/>
        <v>1820978</v>
      </c>
      <c r="I36" s="23">
        <f t="shared" si="30"/>
        <v>2056156</v>
      </c>
      <c r="J36" s="23">
        <f t="shared" si="30"/>
        <v>2320338</v>
      </c>
      <c r="K36" s="23">
        <f t="shared" si="30"/>
        <v>2752608</v>
      </c>
      <c r="L36" s="23">
        <f t="shared" si="30"/>
        <v>2770253</v>
      </c>
      <c r="M36" s="23">
        <f t="shared" ref="M36" si="31">M33+M34-M35</f>
        <v>3141951</v>
      </c>
      <c r="N36" s="23">
        <f t="shared" ref="N36" si="32">N33+N34-N35</f>
        <v>3555509</v>
      </c>
      <c r="O36" s="3"/>
      <c r="P36" s="4"/>
      <c r="Q36" s="4"/>
      <c r="R36" s="3"/>
      <c r="S36" s="4"/>
      <c r="T36" s="4"/>
      <c r="U36" s="4"/>
      <c r="V36" s="4"/>
      <c r="W36" s="3"/>
      <c r="X36" s="4"/>
      <c r="Y36" s="4"/>
      <c r="Z36" s="3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</row>
    <row r="37" spans="1:195" ht="15.75" x14ac:dyDescent="0.25">
      <c r="A37" s="29" t="s">
        <v>46</v>
      </c>
      <c r="B37" s="30" t="s">
        <v>42</v>
      </c>
      <c r="C37" s="13">
        <f>GSVA_cur!C37</f>
        <v>13910</v>
      </c>
      <c r="D37" s="13">
        <f>GSVA_cur!D37</f>
        <v>14060</v>
      </c>
      <c r="E37" s="13">
        <f>GSVA_cur!E37</f>
        <v>14210</v>
      </c>
      <c r="F37" s="13">
        <f>GSVA_cur!F37</f>
        <v>14370</v>
      </c>
      <c r="G37" s="13">
        <f>GSVA_cur!G37</f>
        <v>14520</v>
      </c>
      <c r="H37" s="13">
        <f>GSVA_cur!H37</f>
        <v>14670</v>
      </c>
      <c r="I37" s="13">
        <f>GSVA_cur!I37</f>
        <v>14810</v>
      </c>
      <c r="J37" s="13">
        <f>GSVA_cur!J37</f>
        <v>14960</v>
      </c>
      <c r="K37" s="13">
        <f>GSVA_cur!K37</f>
        <v>15110</v>
      </c>
      <c r="L37" s="13">
        <f>GSVA_cur!L37</f>
        <v>15260</v>
      </c>
      <c r="M37" s="13">
        <f>GSVA_cur!M37</f>
        <v>15400</v>
      </c>
      <c r="N37" s="13">
        <f>GSVA_cur!N37</f>
        <v>15550</v>
      </c>
      <c r="AA37" s="1"/>
      <c r="AB37" s="1"/>
      <c r="AC37" s="1"/>
      <c r="AD37" s="1"/>
    </row>
    <row r="38" spans="1:195" ht="15.75" x14ac:dyDescent="0.25">
      <c r="A38" s="32" t="s">
        <v>47</v>
      </c>
      <c r="B38" s="33" t="s">
        <v>64</v>
      </c>
      <c r="C38" s="23">
        <f>C36/C37*1000</f>
        <v>73540.330697340032</v>
      </c>
      <c r="D38" s="23">
        <f t="shared" ref="D38:L38" si="33">D36/D37*1000</f>
        <v>82626.10241820768</v>
      </c>
      <c r="E38" s="23">
        <f t="shared" si="33"/>
        <v>94134.90499648136</v>
      </c>
      <c r="F38" s="23">
        <f t="shared" si="33"/>
        <v>114788.93528183716</v>
      </c>
      <c r="G38" s="23">
        <f t="shared" si="33"/>
        <v>116985.05509641873</v>
      </c>
      <c r="H38" s="23">
        <f t="shared" si="33"/>
        <v>124129.3796864349</v>
      </c>
      <c r="I38" s="23">
        <f t="shared" si="33"/>
        <v>138835.65158676569</v>
      </c>
      <c r="J38" s="23">
        <f t="shared" si="33"/>
        <v>155102.80748663101</v>
      </c>
      <c r="K38" s="23">
        <f t="shared" si="33"/>
        <v>182171.27729980147</v>
      </c>
      <c r="L38" s="23">
        <f t="shared" si="33"/>
        <v>181536.89384010487</v>
      </c>
      <c r="M38" s="23">
        <f t="shared" ref="M38" si="34">M36/M37*1000</f>
        <v>204022.7922077922</v>
      </c>
      <c r="N38" s="23">
        <f t="shared" ref="N38" si="35">N36/N37*1000</f>
        <v>228650.09646302252</v>
      </c>
      <c r="R38" s="3"/>
      <c r="Z38" s="3"/>
      <c r="AA38" s="3"/>
      <c r="AB38" s="3"/>
      <c r="AC38" s="3"/>
      <c r="AD38" s="3"/>
      <c r="CE38" s="4"/>
      <c r="CF38" s="4"/>
      <c r="CG38" s="4"/>
      <c r="CH38" s="4"/>
    </row>
    <row r="39" spans="1:195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2" orientation="landscape" horizontalDpi="4294967295" verticalDpi="4294967295" r:id="rId1"/>
  <colBreaks count="7" manualBreakCount="7">
    <brk id="30" max="1048575" man="1"/>
    <brk id="42" max="1048575" man="1"/>
    <brk id="58" max="1048575" man="1"/>
    <brk id="122" max="95" man="1"/>
    <brk id="158" max="1048575" man="1"/>
    <brk id="182" max="1048575" man="1"/>
    <brk id="190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N39"/>
  <sheetViews>
    <sheetView zoomScale="80" zoomScaleNormal="80" zoomScaleSheetLayoutView="100" workbookViewId="0">
      <pane xSplit="2" ySplit="5" topLeftCell="C18" activePane="bottomRight" state="frozen"/>
      <selection activeCell="A39" sqref="A39"/>
      <selection pane="topRight" activeCell="A39" sqref="A39"/>
      <selection pane="bottomLeft" activeCell="A39" sqref="A39"/>
      <selection pane="bottomRight" activeCell="P25" sqref="P25"/>
    </sheetView>
  </sheetViews>
  <sheetFormatPr defaultColWidth="8.85546875" defaultRowHeight="15" x14ac:dyDescent="0.25"/>
  <cols>
    <col min="1" max="1" width="11" style="2" customWidth="1"/>
    <col min="2" max="2" width="23.85546875" style="2" customWidth="1"/>
    <col min="3" max="6" width="10.85546875" style="2" customWidth="1"/>
    <col min="7" max="14" width="11.85546875" style="1" customWidth="1"/>
    <col min="15" max="15" width="10.42578125" style="2" customWidth="1"/>
    <col min="16" max="16" width="10.5703125" style="1" customWidth="1"/>
    <col min="17" max="17" width="10.42578125" style="2" customWidth="1"/>
    <col min="18" max="18" width="10" style="2" customWidth="1"/>
    <col min="19" max="19" width="11.5703125" style="1" customWidth="1"/>
    <col min="20" max="21" width="9.140625" style="2" customWidth="1"/>
    <col min="22" max="22" width="11.85546875" style="2" customWidth="1"/>
    <col min="23" max="23" width="11.28515625" style="2" customWidth="1"/>
    <col min="24" max="24" width="11.7109375" style="1" customWidth="1"/>
    <col min="25" max="25" width="9.140625" style="2" customWidth="1"/>
    <col min="26" max="26" width="10.85546875" style="2" customWidth="1"/>
    <col min="27" max="27" width="10.85546875" style="1" customWidth="1"/>
    <col min="28" max="28" width="11" style="2" customWidth="1"/>
    <col min="29" max="31" width="11.42578125" style="2" customWidth="1"/>
    <col min="32" max="59" width="9.140625" style="2" customWidth="1"/>
    <col min="60" max="60" width="12.42578125" style="2" customWidth="1"/>
    <col min="61" max="82" width="9.140625" style="2" customWidth="1"/>
    <col min="83" max="83" width="12.140625" style="2" customWidth="1"/>
    <col min="84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2" customWidth="1"/>
    <col min="100" max="104" width="9.140625" style="2" hidden="1" customWidth="1"/>
    <col min="105" max="105" width="9.140625" style="2" customWidth="1"/>
    <col min="106" max="110" width="9.140625" style="2" hidden="1" customWidth="1"/>
    <col min="111" max="111" width="9.140625" style="2" customWidth="1"/>
    <col min="112" max="116" width="9.140625" style="2" hidden="1" customWidth="1"/>
    <col min="117" max="117" width="9.140625" style="1" customWidth="1"/>
    <col min="118" max="122" width="9.140625" style="1" hidden="1" customWidth="1"/>
    <col min="123" max="123" width="9.140625" style="1" customWidth="1"/>
    <col min="124" max="128" width="9.140625" style="1" hidden="1" customWidth="1"/>
    <col min="129" max="129" width="9.140625" style="1" customWidth="1"/>
    <col min="130" max="134" width="9.140625" style="1" hidden="1" customWidth="1"/>
    <col min="135" max="135" width="9.140625" style="1" customWidth="1"/>
    <col min="136" max="165" width="9.140625" style="2" customWidth="1"/>
    <col min="166" max="166" width="9.140625" style="2" hidden="1" customWidth="1"/>
    <col min="167" max="174" width="9.140625" style="2" customWidth="1"/>
    <col min="175" max="175" width="9.140625" style="2" hidden="1" customWidth="1"/>
    <col min="176" max="180" width="9.140625" style="2" customWidth="1"/>
    <col min="181" max="181" width="9.140625" style="2" hidden="1" customWidth="1"/>
    <col min="182" max="191" width="9.140625" style="2" customWidth="1"/>
    <col min="192" max="195" width="8.85546875" style="2"/>
    <col min="196" max="196" width="12.7109375" style="2" bestFit="1" customWidth="1"/>
    <col min="197" max="16384" width="8.85546875" style="2"/>
  </cols>
  <sheetData>
    <row r="1" spans="1:196" x14ac:dyDescent="0.25">
      <c r="A1" s="2" t="s">
        <v>53</v>
      </c>
      <c r="B1" s="6" t="s">
        <v>66</v>
      </c>
      <c r="Z1" s="3"/>
    </row>
    <row r="2" spans="1:196" ht="15.75" x14ac:dyDescent="0.25">
      <c r="A2" s="7" t="s">
        <v>52</v>
      </c>
      <c r="I2" s="1" t="str">
        <f>[1]GSVA_cur!$I$3</f>
        <v>As on 15.03.2024</v>
      </c>
    </row>
    <row r="3" spans="1:196" ht="15.75" x14ac:dyDescent="0.25">
      <c r="A3" s="7"/>
    </row>
    <row r="4" spans="1:196" ht="15.75" x14ac:dyDescent="0.25">
      <c r="A4" s="7"/>
      <c r="E4" s="8"/>
      <c r="F4" s="8" t="s">
        <v>57</v>
      </c>
      <c r="O4" s="1"/>
    </row>
    <row r="5" spans="1:196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"/>
    </row>
    <row r="6" spans="1:196" s="1" customFormat="1" ht="30" x14ac:dyDescent="0.25">
      <c r="A6" s="15" t="s">
        <v>26</v>
      </c>
      <c r="B6" s="16" t="s">
        <v>2</v>
      </c>
      <c r="C6" s="17">
        <f>SUM(C7:C10)</f>
        <v>445482</v>
      </c>
      <c r="D6" s="17">
        <f t="shared" ref="D6:F6" si="0">SUM(D7:D10)</f>
        <v>462088</v>
      </c>
      <c r="E6" s="17">
        <f t="shared" si="0"/>
        <v>479783</v>
      </c>
      <c r="F6" s="17">
        <f t="shared" si="0"/>
        <v>526075</v>
      </c>
      <c r="G6" s="17">
        <f t="shared" ref="G6:L6" si="1">SUM(G7:G10)</f>
        <v>494057</v>
      </c>
      <c r="H6" s="17">
        <f t="shared" si="1"/>
        <v>421121</v>
      </c>
      <c r="I6" s="17">
        <f t="shared" si="1"/>
        <v>422620</v>
      </c>
      <c r="J6" s="17">
        <f t="shared" si="1"/>
        <v>520748</v>
      </c>
      <c r="K6" s="17">
        <f t="shared" si="1"/>
        <v>633574</v>
      </c>
      <c r="L6" s="17">
        <f t="shared" si="1"/>
        <v>606594</v>
      </c>
      <c r="M6" s="17">
        <f t="shared" ref="M6:N6" si="2">SUM(M7:M10)</f>
        <v>634683</v>
      </c>
      <c r="N6" s="17">
        <f t="shared" si="2"/>
        <v>652157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N6" s="2"/>
    </row>
    <row r="7" spans="1:196" ht="15.75" x14ac:dyDescent="0.25">
      <c r="A7" s="18">
        <v>1.1000000000000001</v>
      </c>
      <c r="B7" s="19" t="s">
        <v>59</v>
      </c>
      <c r="C7" s="9">
        <v>248503</v>
      </c>
      <c r="D7" s="9">
        <v>273221</v>
      </c>
      <c r="E7" s="9">
        <v>287222</v>
      </c>
      <c r="F7" s="9">
        <v>294674</v>
      </c>
      <c r="G7" s="9">
        <v>258899</v>
      </c>
      <c r="H7" s="9">
        <v>182046</v>
      </c>
      <c r="I7" s="9">
        <v>185502</v>
      </c>
      <c r="J7" s="9">
        <v>185995</v>
      </c>
      <c r="K7" s="9">
        <v>184225</v>
      </c>
      <c r="L7" s="10">
        <v>195685</v>
      </c>
      <c r="M7" s="10">
        <v>212150</v>
      </c>
      <c r="N7" s="10">
        <v>189097</v>
      </c>
      <c r="O7" s="3"/>
      <c r="P7" s="3"/>
      <c r="Q7" s="4"/>
      <c r="R7" s="4"/>
      <c r="S7" s="3"/>
      <c r="T7" s="4"/>
      <c r="U7" s="4"/>
      <c r="V7" s="4"/>
      <c r="W7" s="4"/>
      <c r="X7" s="3"/>
      <c r="Y7" s="4"/>
      <c r="Z7" s="4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1"/>
      <c r="GL7" s="1"/>
      <c r="GM7" s="1"/>
    </row>
    <row r="8" spans="1:196" ht="15.75" x14ac:dyDescent="0.25">
      <c r="A8" s="18">
        <v>1.2</v>
      </c>
      <c r="B8" s="19" t="s">
        <v>60</v>
      </c>
      <c r="C8" s="9">
        <v>29010</v>
      </c>
      <c r="D8" s="9">
        <v>23352</v>
      </c>
      <c r="E8" s="9">
        <v>30400</v>
      </c>
      <c r="F8" s="9">
        <v>33987</v>
      </c>
      <c r="G8" s="9">
        <v>35277</v>
      </c>
      <c r="H8" s="9">
        <v>41443</v>
      </c>
      <c r="I8" s="9">
        <v>38060</v>
      </c>
      <c r="J8" s="9">
        <v>47819</v>
      </c>
      <c r="K8" s="9">
        <v>51596</v>
      </c>
      <c r="L8" s="10">
        <v>44823</v>
      </c>
      <c r="M8" s="10">
        <v>40258</v>
      </c>
      <c r="N8" s="10">
        <v>45361</v>
      </c>
      <c r="O8" s="3"/>
      <c r="P8" s="3"/>
      <c r="Q8" s="4"/>
      <c r="R8" s="4"/>
      <c r="S8" s="3"/>
      <c r="T8" s="4"/>
      <c r="U8" s="4"/>
      <c r="V8" s="4"/>
      <c r="W8" s="4"/>
      <c r="X8" s="3"/>
      <c r="Y8" s="4"/>
      <c r="Z8" s="4"/>
      <c r="AA8" s="3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1"/>
      <c r="GL8" s="1"/>
      <c r="GM8" s="1"/>
    </row>
    <row r="9" spans="1:196" ht="15.75" x14ac:dyDescent="0.25">
      <c r="A9" s="18">
        <v>1.3</v>
      </c>
      <c r="B9" s="19" t="s">
        <v>61</v>
      </c>
      <c r="C9" s="9">
        <v>163977</v>
      </c>
      <c r="D9" s="9">
        <v>161349</v>
      </c>
      <c r="E9" s="9">
        <v>158111</v>
      </c>
      <c r="F9" s="9">
        <v>192361</v>
      </c>
      <c r="G9" s="9">
        <v>194941</v>
      </c>
      <c r="H9" s="9">
        <v>192579</v>
      </c>
      <c r="I9" s="9">
        <v>193768</v>
      </c>
      <c r="J9" s="9">
        <v>281212</v>
      </c>
      <c r="K9" s="9">
        <v>391606</v>
      </c>
      <c r="L9" s="10">
        <v>359727</v>
      </c>
      <c r="M9" s="10">
        <v>375958</v>
      </c>
      <c r="N9" s="10">
        <v>411228</v>
      </c>
      <c r="O9" s="3"/>
      <c r="P9" s="3"/>
      <c r="Q9" s="4"/>
      <c r="R9" s="4"/>
      <c r="S9" s="3"/>
      <c r="T9" s="4"/>
      <c r="U9" s="4"/>
      <c r="V9" s="4"/>
      <c r="W9" s="4"/>
      <c r="X9" s="3"/>
      <c r="Y9" s="4"/>
      <c r="Z9" s="4"/>
      <c r="AA9" s="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1"/>
      <c r="GL9" s="1"/>
      <c r="GM9" s="1"/>
    </row>
    <row r="10" spans="1:196" ht="15.75" x14ac:dyDescent="0.25">
      <c r="A10" s="18">
        <v>1.4</v>
      </c>
      <c r="B10" s="19" t="s">
        <v>62</v>
      </c>
      <c r="C10" s="9">
        <v>3992</v>
      </c>
      <c r="D10" s="9">
        <v>4166</v>
      </c>
      <c r="E10" s="9">
        <v>4050</v>
      </c>
      <c r="F10" s="9">
        <v>5053</v>
      </c>
      <c r="G10" s="9">
        <v>4940</v>
      </c>
      <c r="H10" s="9">
        <v>5053</v>
      </c>
      <c r="I10" s="9">
        <v>5290</v>
      </c>
      <c r="J10" s="9">
        <v>5722</v>
      </c>
      <c r="K10" s="9">
        <v>6147</v>
      </c>
      <c r="L10" s="10">
        <v>6359</v>
      </c>
      <c r="M10" s="10">
        <v>6317</v>
      </c>
      <c r="N10" s="10">
        <v>6471</v>
      </c>
      <c r="O10" s="3"/>
      <c r="P10" s="3"/>
      <c r="Q10" s="4"/>
      <c r="R10" s="4"/>
      <c r="S10" s="3"/>
      <c r="T10" s="4"/>
      <c r="U10" s="4"/>
      <c r="V10" s="4"/>
      <c r="W10" s="4"/>
      <c r="X10" s="3"/>
      <c r="Y10" s="4"/>
      <c r="Z10" s="4"/>
      <c r="AA10" s="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1"/>
      <c r="GL10" s="1"/>
      <c r="GM10" s="1"/>
    </row>
    <row r="11" spans="1:196" ht="15.75" x14ac:dyDescent="0.25">
      <c r="A11" s="20" t="s">
        <v>31</v>
      </c>
      <c r="B11" s="19" t="s">
        <v>3</v>
      </c>
      <c r="C11" s="9">
        <v>20225</v>
      </c>
      <c r="D11" s="9">
        <v>28521</v>
      </c>
      <c r="E11" s="9">
        <v>31332</v>
      </c>
      <c r="F11" s="9">
        <v>30212</v>
      </c>
      <c r="G11" s="9">
        <v>38578</v>
      </c>
      <c r="H11" s="9">
        <v>53527</v>
      </c>
      <c r="I11" s="9">
        <v>47377</v>
      </c>
      <c r="J11" s="9">
        <v>40179</v>
      </c>
      <c r="K11" s="9">
        <v>36764</v>
      </c>
      <c r="L11" s="10">
        <v>17322</v>
      </c>
      <c r="M11" s="10">
        <v>21482</v>
      </c>
      <c r="N11" s="10">
        <v>21910</v>
      </c>
      <c r="O11" s="3"/>
      <c r="P11" s="3"/>
      <c r="Q11" s="4"/>
      <c r="R11" s="4"/>
      <c r="S11" s="3"/>
      <c r="T11" s="4"/>
      <c r="U11" s="4"/>
      <c r="V11" s="4"/>
      <c r="W11" s="4"/>
      <c r="X11" s="3"/>
      <c r="Y11" s="4"/>
      <c r="Z11" s="4"/>
      <c r="AA11" s="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1"/>
      <c r="GL11" s="1"/>
      <c r="GM11" s="1"/>
    </row>
    <row r="12" spans="1:196" ht="15.75" x14ac:dyDescent="0.25">
      <c r="A12" s="21"/>
      <c r="B12" s="22" t="s">
        <v>28</v>
      </c>
      <c r="C12" s="23">
        <f>C6+C11</f>
        <v>465707</v>
      </c>
      <c r="D12" s="23">
        <f t="shared" ref="D12:L12" si="3">D6+D11</f>
        <v>490609</v>
      </c>
      <c r="E12" s="23">
        <f t="shared" si="3"/>
        <v>511115</v>
      </c>
      <c r="F12" s="23">
        <f t="shared" si="3"/>
        <v>556287</v>
      </c>
      <c r="G12" s="23">
        <f t="shared" si="3"/>
        <v>532635</v>
      </c>
      <c r="H12" s="23">
        <f t="shared" si="3"/>
        <v>474648</v>
      </c>
      <c r="I12" s="23">
        <f t="shared" si="3"/>
        <v>469997</v>
      </c>
      <c r="J12" s="23">
        <f t="shared" si="3"/>
        <v>560927</v>
      </c>
      <c r="K12" s="23">
        <f t="shared" si="3"/>
        <v>670338</v>
      </c>
      <c r="L12" s="23">
        <f t="shared" si="3"/>
        <v>623916</v>
      </c>
      <c r="M12" s="23">
        <f t="shared" ref="M12" si="4">M6+M11</f>
        <v>656165</v>
      </c>
      <c r="N12" s="23">
        <f t="shared" ref="N12" si="5">N6+N11</f>
        <v>674067</v>
      </c>
      <c r="O12" s="3"/>
      <c r="P12" s="3"/>
      <c r="Q12" s="4"/>
      <c r="R12" s="4"/>
      <c r="S12" s="3"/>
      <c r="T12" s="4"/>
      <c r="U12" s="4"/>
      <c r="V12" s="4"/>
      <c r="W12" s="4"/>
      <c r="X12" s="3"/>
      <c r="Y12" s="4"/>
      <c r="Z12" s="4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1"/>
      <c r="GL12" s="1"/>
      <c r="GM12" s="1"/>
    </row>
    <row r="13" spans="1:196" s="1" customFormat="1" ht="15.75" x14ac:dyDescent="0.25">
      <c r="A13" s="15" t="s">
        <v>32</v>
      </c>
      <c r="B13" s="16" t="s">
        <v>4</v>
      </c>
      <c r="C13" s="9">
        <v>9934</v>
      </c>
      <c r="D13" s="9">
        <v>11338</v>
      </c>
      <c r="E13" s="9">
        <v>15161</v>
      </c>
      <c r="F13" s="9">
        <v>60612</v>
      </c>
      <c r="G13" s="9">
        <v>40163</v>
      </c>
      <c r="H13" s="9">
        <v>45556</v>
      </c>
      <c r="I13" s="9">
        <v>33763</v>
      </c>
      <c r="J13" s="9">
        <v>45565</v>
      </c>
      <c r="K13" s="9">
        <v>18252</v>
      </c>
      <c r="L13" s="9">
        <v>17228</v>
      </c>
      <c r="M13" s="9">
        <v>29408</v>
      </c>
      <c r="N13" s="9">
        <v>26617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N13" s="2"/>
    </row>
    <row r="14" spans="1:196" ht="45" x14ac:dyDescent="0.25">
      <c r="A14" s="20" t="s">
        <v>33</v>
      </c>
      <c r="B14" s="19" t="s">
        <v>5</v>
      </c>
      <c r="C14" s="9">
        <v>50725</v>
      </c>
      <c r="D14" s="9">
        <v>50253</v>
      </c>
      <c r="E14" s="9">
        <v>49959</v>
      </c>
      <c r="F14" s="9">
        <v>60887</v>
      </c>
      <c r="G14" s="9">
        <v>69341</v>
      </c>
      <c r="H14" s="9">
        <v>79053</v>
      </c>
      <c r="I14" s="9">
        <v>85716</v>
      </c>
      <c r="J14" s="9">
        <v>89658</v>
      </c>
      <c r="K14" s="9">
        <v>96500</v>
      </c>
      <c r="L14" s="9">
        <v>81973</v>
      </c>
      <c r="M14" s="9">
        <v>94781</v>
      </c>
      <c r="N14" s="9">
        <v>96397</v>
      </c>
      <c r="O14" s="3"/>
      <c r="P14" s="3"/>
      <c r="Q14" s="4"/>
      <c r="R14" s="4"/>
      <c r="S14" s="3"/>
      <c r="T14" s="4"/>
      <c r="U14" s="4"/>
      <c r="V14" s="4"/>
      <c r="W14" s="4"/>
      <c r="X14" s="3"/>
      <c r="Y14" s="4"/>
      <c r="Z14" s="4"/>
      <c r="AA14" s="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3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3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3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1"/>
      <c r="GL14" s="1"/>
      <c r="GM14" s="1"/>
    </row>
    <row r="15" spans="1:196" ht="15.75" x14ac:dyDescent="0.25">
      <c r="A15" s="20" t="s">
        <v>34</v>
      </c>
      <c r="B15" s="19" t="s">
        <v>6</v>
      </c>
      <c r="C15" s="9">
        <v>99595</v>
      </c>
      <c r="D15" s="9">
        <v>94748</v>
      </c>
      <c r="E15" s="9">
        <v>103830</v>
      </c>
      <c r="F15" s="9">
        <v>162745</v>
      </c>
      <c r="G15" s="9">
        <v>135123</v>
      </c>
      <c r="H15" s="9">
        <v>139080</v>
      </c>
      <c r="I15" s="9">
        <v>161625</v>
      </c>
      <c r="J15" s="9">
        <v>139205</v>
      </c>
      <c r="K15" s="9">
        <v>151999</v>
      </c>
      <c r="L15" s="9">
        <v>117339</v>
      </c>
      <c r="M15" s="9">
        <v>133012</v>
      </c>
      <c r="N15" s="9">
        <v>157181</v>
      </c>
      <c r="O15" s="3"/>
      <c r="P15" s="3"/>
      <c r="Q15" s="4"/>
      <c r="R15" s="4"/>
      <c r="S15" s="3"/>
      <c r="T15" s="4"/>
      <c r="U15" s="4"/>
      <c r="V15" s="4"/>
      <c r="W15" s="4"/>
      <c r="X15" s="3"/>
      <c r="Y15" s="4"/>
      <c r="Z15" s="4"/>
      <c r="AA15" s="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3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3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3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1"/>
      <c r="GL15" s="1"/>
      <c r="GM15" s="1"/>
    </row>
    <row r="16" spans="1:196" ht="15.75" x14ac:dyDescent="0.25">
      <c r="A16" s="21"/>
      <c r="B16" s="22" t="s">
        <v>29</v>
      </c>
      <c r="C16" s="23">
        <f>+C13+C14+C15</f>
        <v>160254</v>
      </c>
      <c r="D16" s="23">
        <f t="shared" ref="D16:F16" si="6">+D13+D14+D15</f>
        <v>156339</v>
      </c>
      <c r="E16" s="23">
        <f t="shared" si="6"/>
        <v>168950</v>
      </c>
      <c r="F16" s="23">
        <f t="shared" si="6"/>
        <v>284244</v>
      </c>
      <c r="G16" s="23">
        <f t="shared" ref="G16" si="7">+G13+G14+G15</f>
        <v>244627</v>
      </c>
      <c r="H16" s="23">
        <f t="shared" ref="H16:K16" si="8">+H13+H14+H15</f>
        <v>263689</v>
      </c>
      <c r="I16" s="23">
        <f t="shared" si="8"/>
        <v>281104</v>
      </c>
      <c r="J16" s="23">
        <f t="shared" si="8"/>
        <v>274428</v>
      </c>
      <c r="K16" s="23">
        <f t="shared" si="8"/>
        <v>266751</v>
      </c>
      <c r="L16" s="23">
        <f t="shared" ref="L16:M16" si="9">+L13+L14+L15</f>
        <v>216540</v>
      </c>
      <c r="M16" s="23">
        <f t="shared" si="9"/>
        <v>257201</v>
      </c>
      <c r="N16" s="23">
        <f t="shared" ref="N16" si="10">+N13+N14+N15</f>
        <v>280195</v>
      </c>
      <c r="O16" s="3"/>
      <c r="P16" s="3"/>
      <c r="Q16" s="4"/>
      <c r="R16" s="4"/>
      <c r="S16" s="3"/>
      <c r="T16" s="4"/>
      <c r="U16" s="4"/>
      <c r="V16" s="4"/>
      <c r="W16" s="4"/>
      <c r="X16" s="3"/>
      <c r="Y16" s="4"/>
      <c r="Z16" s="4"/>
      <c r="AA16" s="3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3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3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3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1"/>
      <c r="GL16" s="1"/>
      <c r="GM16" s="1"/>
    </row>
    <row r="17" spans="1:196" s="1" customFormat="1" ht="30" x14ac:dyDescent="0.25">
      <c r="A17" s="15" t="s">
        <v>35</v>
      </c>
      <c r="B17" s="16" t="s">
        <v>7</v>
      </c>
      <c r="C17" s="17">
        <f>C18+C19</f>
        <v>57659</v>
      </c>
      <c r="D17" s="17">
        <f t="shared" ref="D17:F17" si="11">D18+D19</f>
        <v>44617</v>
      </c>
      <c r="E17" s="17">
        <f t="shared" si="11"/>
        <v>57904</v>
      </c>
      <c r="F17" s="17">
        <f t="shared" si="11"/>
        <v>50097</v>
      </c>
      <c r="G17" s="17">
        <f t="shared" ref="G17" si="12">G18+G19</f>
        <v>48918</v>
      </c>
      <c r="H17" s="17">
        <f t="shared" ref="H17:K17" si="13">H18+H19</f>
        <v>67730</v>
      </c>
      <c r="I17" s="17">
        <f t="shared" si="13"/>
        <v>62725</v>
      </c>
      <c r="J17" s="17">
        <f t="shared" si="13"/>
        <v>65530</v>
      </c>
      <c r="K17" s="17">
        <f t="shared" si="13"/>
        <v>71133</v>
      </c>
      <c r="L17" s="17">
        <f t="shared" ref="L17:M17" si="14">L18+L19</f>
        <v>59244</v>
      </c>
      <c r="M17" s="17">
        <f t="shared" si="14"/>
        <v>49381</v>
      </c>
      <c r="N17" s="17">
        <f t="shared" ref="N17" si="15">N18+N19</f>
        <v>54597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N17" s="2"/>
    </row>
    <row r="18" spans="1:196" ht="15.75" x14ac:dyDescent="0.25">
      <c r="A18" s="18">
        <v>6.1</v>
      </c>
      <c r="B18" s="19" t="s">
        <v>8</v>
      </c>
      <c r="C18" s="9">
        <v>54799</v>
      </c>
      <c r="D18" s="9">
        <v>42017</v>
      </c>
      <c r="E18" s="9">
        <v>55948</v>
      </c>
      <c r="F18" s="9">
        <v>47987</v>
      </c>
      <c r="G18" s="9">
        <v>46841</v>
      </c>
      <c r="H18" s="9">
        <v>65593</v>
      </c>
      <c r="I18" s="9">
        <v>60760</v>
      </c>
      <c r="J18" s="9">
        <v>63574</v>
      </c>
      <c r="K18" s="9">
        <v>69274</v>
      </c>
      <c r="L18" s="9">
        <v>59811</v>
      </c>
      <c r="M18" s="9">
        <v>49636</v>
      </c>
      <c r="N18" s="9">
        <v>53972</v>
      </c>
      <c r="O18" s="3"/>
      <c r="P18" s="3"/>
      <c r="Q18" s="4"/>
      <c r="R18" s="4"/>
      <c r="S18" s="3"/>
      <c r="T18" s="4"/>
      <c r="U18" s="4"/>
      <c r="V18" s="4"/>
      <c r="W18" s="4"/>
      <c r="X18" s="3"/>
      <c r="Y18" s="4"/>
      <c r="Z18" s="4"/>
      <c r="AA18" s="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1"/>
      <c r="GL18" s="1"/>
      <c r="GM18" s="1"/>
    </row>
    <row r="19" spans="1:196" ht="15.75" x14ac:dyDescent="0.25">
      <c r="A19" s="18">
        <v>6.2</v>
      </c>
      <c r="B19" s="19" t="s">
        <v>9</v>
      </c>
      <c r="C19" s="9">
        <v>2860</v>
      </c>
      <c r="D19" s="9">
        <v>2600</v>
      </c>
      <c r="E19" s="9">
        <v>1956</v>
      </c>
      <c r="F19" s="9">
        <v>2110</v>
      </c>
      <c r="G19" s="9">
        <v>2077</v>
      </c>
      <c r="H19" s="9">
        <v>2137</v>
      </c>
      <c r="I19" s="9">
        <v>1965</v>
      </c>
      <c r="J19" s="9">
        <v>1956</v>
      </c>
      <c r="K19" s="9">
        <v>1859</v>
      </c>
      <c r="L19" s="9">
        <v>-567</v>
      </c>
      <c r="M19" s="9">
        <v>-255</v>
      </c>
      <c r="N19" s="9">
        <v>625</v>
      </c>
      <c r="O19" s="3"/>
      <c r="P19" s="3"/>
      <c r="Q19" s="4"/>
      <c r="R19" s="4"/>
      <c r="S19" s="3"/>
      <c r="T19" s="4"/>
      <c r="U19" s="4"/>
      <c r="V19" s="4"/>
      <c r="W19" s="4"/>
      <c r="X19" s="3"/>
      <c r="Y19" s="4"/>
      <c r="Z19" s="4"/>
      <c r="AA19" s="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1"/>
      <c r="GL19" s="1"/>
      <c r="GM19" s="1"/>
    </row>
    <row r="20" spans="1:196" s="1" customFormat="1" ht="60" x14ac:dyDescent="0.25">
      <c r="A20" s="24" t="s">
        <v>36</v>
      </c>
      <c r="B20" s="25" t="s">
        <v>10</v>
      </c>
      <c r="C20" s="17">
        <f>SUM(C21:C27)</f>
        <v>20425</v>
      </c>
      <c r="D20" s="17">
        <f t="shared" ref="D20:F20" si="16">SUM(D21:D27)</f>
        <v>21651</v>
      </c>
      <c r="E20" s="17">
        <f t="shared" si="16"/>
        <v>23605</v>
      </c>
      <c r="F20" s="17">
        <f t="shared" si="16"/>
        <v>25961</v>
      </c>
      <c r="G20" s="17">
        <f t="shared" ref="G20:L20" si="17">SUM(G21:G27)</f>
        <v>30456</v>
      </c>
      <c r="H20" s="17">
        <f t="shared" si="17"/>
        <v>30186</v>
      </c>
      <c r="I20" s="17">
        <f t="shared" si="17"/>
        <v>29167</v>
      </c>
      <c r="J20" s="17">
        <f t="shared" si="17"/>
        <v>32779</v>
      </c>
      <c r="K20" s="17">
        <f t="shared" si="17"/>
        <v>34071</v>
      </c>
      <c r="L20" s="17">
        <f t="shared" si="17"/>
        <v>28138</v>
      </c>
      <c r="M20" s="17">
        <f t="shared" ref="M20" si="18">SUM(M21:M27)</f>
        <v>33982</v>
      </c>
      <c r="N20" s="17">
        <f t="shared" ref="N20" si="19">SUM(N21:N27)</f>
        <v>40583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N20" s="2"/>
    </row>
    <row r="21" spans="1:196" ht="15.75" x14ac:dyDescent="0.25">
      <c r="A21" s="18">
        <v>7.1</v>
      </c>
      <c r="B21" s="19" t="s">
        <v>11</v>
      </c>
      <c r="C21" s="9">
        <v>18</v>
      </c>
      <c r="D21" s="9">
        <v>22</v>
      </c>
      <c r="E21" s="9">
        <v>24</v>
      </c>
      <c r="F21" s="9">
        <v>28</v>
      </c>
      <c r="G21" s="9">
        <v>29</v>
      </c>
      <c r="H21" s="9">
        <v>8</v>
      </c>
      <c r="I21" s="9">
        <v>38</v>
      </c>
      <c r="J21" s="9">
        <v>34</v>
      </c>
      <c r="K21" s="9">
        <v>67</v>
      </c>
      <c r="L21" s="9">
        <v>-212</v>
      </c>
      <c r="M21" s="9">
        <v>35</v>
      </c>
      <c r="N21" s="9">
        <v>168</v>
      </c>
      <c r="O21" s="3"/>
      <c r="P21" s="3"/>
      <c r="Q21" s="4"/>
      <c r="R21" s="4"/>
      <c r="S21" s="3"/>
      <c r="T21" s="4"/>
      <c r="U21" s="4"/>
      <c r="V21" s="4"/>
      <c r="W21" s="4"/>
      <c r="X21" s="3"/>
      <c r="Y21" s="4"/>
      <c r="Z21" s="4"/>
      <c r="AA21" s="3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1"/>
      <c r="GL21" s="1"/>
      <c r="GM21" s="1"/>
    </row>
    <row r="22" spans="1:196" ht="15.75" x14ac:dyDescent="0.25">
      <c r="A22" s="18">
        <v>7.2</v>
      </c>
      <c r="B22" s="19" t="s">
        <v>12</v>
      </c>
      <c r="C22" s="9">
        <v>11465</v>
      </c>
      <c r="D22" s="9">
        <v>11402</v>
      </c>
      <c r="E22" s="9">
        <v>12687</v>
      </c>
      <c r="F22" s="9">
        <v>12433</v>
      </c>
      <c r="G22" s="9">
        <v>14671</v>
      </c>
      <c r="H22" s="9">
        <v>15458</v>
      </c>
      <c r="I22" s="9">
        <v>15590</v>
      </c>
      <c r="J22" s="9">
        <v>20427</v>
      </c>
      <c r="K22" s="9">
        <v>20649</v>
      </c>
      <c r="L22" s="9">
        <v>16077</v>
      </c>
      <c r="M22" s="9">
        <v>20278</v>
      </c>
      <c r="N22" s="9">
        <v>23715</v>
      </c>
      <c r="O22" s="3"/>
      <c r="P22" s="3"/>
      <c r="Q22" s="4"/>
      <c r="R22" s="4"/>
      <c r="S22" s="3"/>
      <c r="T22" s="4"/>
      <c r="U22" s="4"/>
      <c r="V22" s="4"/>
      <c r="W22" s="4"/>
      <c r="X22" s="3"/>
      <c r="Y22" s="4"/>
      <c r="Z22" s="4"/>
      <c r="AA22" s="3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1"/>
      <c r="GL22" s="1"/>
      <c r="GM22" s="1"/>
    </row>
    <row r="23" spans="1:196" ht="15.75" x14ac:dyDescent="0.25">
      <c r="A23" s="18">
        <v>7.3</v>
      </c>
      <c r="B23" s="19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3"/>
      <c r="P23" s="3"/>
      <c r="Q23" s="4"/>
      <c r="R23" s="4"/>
      <c r="S23" s="3"/>
      <c r="T23" s="4"/>
      <c r="U23" s="4"/>
      <c r="V23" s="4"/>
      <c r="W23" s="4"/>
      <c r="X23" s="3"/>
      <c r="Y23" s="4"/>
      <c r="Z23" s="4"/>
      <c r="AA23" s="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1"/>
      <c r="GL23" s="1"/>
      <c r="GM23" s="1"/>
    </row>
    <row r="24" spans="1:196" ht="15.75" x14ac:dyDescent="0.25">
      <c r="A24" s="18">
        <v>7.4</v>
      </c>
      <c r="B24" s="19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6</v>
      </c>
      <c r="K24" s="9">
        <v>3</v>
      </c>
      <c r="L24" s="9">
        <v>0</v>
      </c>
      <c r="M24" s="9">
        <v>-8</v>
      </c>
      <c r="N24" s="9">
        <v>26</v>
      </c>
      <c r="O24" s="3"/>
      <c r="P24" s="3"/>
      <c r="Q24" s="4"/>
      <c r="R24" s="4"/>
      <c r="S24" s="3"/>
      <c r="T24" s="4"/>
      <c r="U24" s="4"/>
      <c r="V24" s="4"/>
      <c r="W24" s="4"/>
      <c r="X24" s="3"/>
      <c r="Y24" s="4"/>
      <c r="Z24" s="4"/>
      <c r="AA24" s="3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1"/>
      <c r="GL24" s="1"/>
      <c r="GM24" s="1"/>
    </row>
    <row r="25" spans="1:196" ht="30" x14ac:dyDescent="0.25">
      <c r="A25" s="18">
        <v>7.5</v>
      </c>
      <c r="B25" s="19" t="s">
        <v>15</v>
      </c>
      <c r="C25" s="9">
        <v>72</v>
      </c>
      <c r="D25" s="9">
        <v>76</v>
      </c>
      <c r="E25" s="9">
        <v>73</v>
      </c>
      <c r="F25" s="9">
        <v>81</v>
      </c>
      <c r="G25" s="9">
        <v>86</v>
      </c>
      <c r="H25" s="9">
        <v>132</v>
      </c>
      <c r="I25" s="9">
        <v>167</v>
      </c>
      <c r="J25" s="9">
        <v>674</v>
      </c>
      <c r="K25" s="9">
        <v>480</v>
      </c>
      <c r="L25" s="9">
        <v>175</v>
      </c>
      <c r="M25" s="9">
        <v>913</v>
      </c>
      <c r="N25" s="9">
        <v>2195</v>
      </c>
      <c r="O25" s="3"/>
      <c r="P25" s="3"/>
      <c r="Q25" s="4"/>
      <c r="R25" s="4"/>
      <c r="S25" s="3"/>
      <c r="T25" s="4"/>
      <c r="U25" s="4"/>
      <c r="V25" s="4"/>
      <c r="W25" s="4"/>
      <c r="X25" s="3"/>
      <c r="Y25" s="4"/>
      <c r="Z25" s="4"/>
      <c r="AA25" s="3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1"/>
      <c r="GL25" s="1"/>
      <c r="GM25" s="1"/>
    </row>
    <row r="26" spans="1:196" ht="15.75" x14ac:dyDescent="0.25">
      <c r="A26" s="18">
        <v>7.6</v>
      </c>
      <c r="B26" s="19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3"/>
      <c r="P26" s="3"/>
      <c r="Q26" s="4"/>
      <c r="R26" s="4"/>
      <c r="S26" s="3"/>
      <c r="T26" s="4"/>
      <c r="U26" s="4"/>
      <c r="V26" s="4"/>
      <c r="W26" s="4"/>
      <c r="X26" s="3"/>
      <c r="Y26" s="4"/>
      <c r="Z26" s="4"/>
      <c r="AA26" s="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1"/>
      <c r="GL26" s="1"/>
      <c r="GM26" s="1"/>
    </row>
    <row r="27" spans="1:196" ht="45" x14ac:dyDescent="0.25">
      <c r="A27" s="18">
        <v>7.7</v>
      </c>
      <c r="B27" s="19" t="s">
        <v>17</v>
      </c>
      <c r="C27" s="9">
        <v>8870</v>
      </c>
      <c r="D27" s="9">
        <v>10151</v>
      </c>
      <c r="E27" s="9">
        <v>10821</v>
      </c>
      <c r="F27" s="9">
        <v>13419</v>
      </c>
      <c r="G27" s="9">
        <v>15670</v>
      </c>
      <c r="H27" s="9">
        <v>14588</v>
      </c>
      <c r="I27" s="9">
        <v>13372</v>
      </c>
      <c r="J27" s="9">
        <v>11638</v>
      </c>
      <c r="K27" s="9">
        <v>12872</v>
      </c>
      <c r="L27" s="9">
        <v>12098</v>
      </c>
      <c r="M27" s="9">
        <v>12764</v>
      </c>
      <c r="N27" s="9">
        <v>14479</v>
      </c>
      <c r="O27" s="3"/>
      <c r="P27" s="3"/>
      <c r="Q27" s="4"/>
      <c r="R27" s="4"/>
      <c r="S27" s="3"/>
      <c r="T27" s="4"/>
      <c r="U27" s="4"/>
      <c r="V27" s="4"/>
      <c r="W27" s="4"/>
      <c r="X27" s="3"/>
      <c r="Y27" s="4"/>
      <c r="Z27" s="4"/>
      <c r="AA27" s="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1"/>
      <c r="GL27" s="1"/>
      <c r="GM27" s="1"/>
    </row>
    <row r="28" spans="1:196" ht="15.75" x14ac:dyDescent="0.25">
      <c r="A28" s="20" t="s">
        <v>37</v>
      </c>
      <c r="B28" s="19" t="s">
        <v>18</v>
      </c>
      <c r="C28" s="9">
        <v>20554</v>
      </c>
      <c r="D28" s="9">
        <v>21275</v>
      </c>
      <c r="E28" s="9">
        <v>22386</v>
      </c>
      <c r="F28" s="9">
        <v>25687</v>
      </c>
      <c r="G28" s="9">
        <v>28773</v>
      </c>
      <c r="H28" s="9">
        <v>25918</v>
      </c>
      <c r="I28" s="9">
        <v>23792</v>
      </c>
      <c r="J28" s="9">
        <v>30077</v>
      </c>
      <c r="K28" s="9">
        <v>34432</v>
      </c>
      <c r="L28" s="9">
        <v>32203</v>
      </c>
      <c r="M28" s="9">
        <v>17987</v>
      </c>
      <c r="N28" s="9">
        <v>26652</v>
      </c>
      <c r="O28" s="3"/>
      <c r="P28" s="3"/>
      <c r="Q28" s="4"/>
      <c r="R28" s="4"/>
      <c r="S28" s="3"/>
      <c r="T28" s="4"/>
      <c r="U28" s="4"/>
      <c r="V28" s="4"/>
      <c r="W28" s="4"/>
      <c r="X28" s="3"/>
      <c r="Y28" s="4"/>
      <c r="Z28" s="4"/>
      <c r="AA28" s="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1"/>
      <c r="GL28" s="1"/>
      <c r="GM28" s="1"/>
    </row>
    <row r="29" spans="1:196" ht="45" x14ac:dyDescent="0.25">
      <c r="A29" s="20" t="s">
        <v>38</v>
      </c>
      <c r="B29" s="19" t="s">
        <v>19</v>
      </c>
      <c r="C29" s="9">
        <v>35176</v>
      </c>
      <c r="D29" s="9">
        <v>35804</v>
      </c>
      <c r="E29" s="9">
        <v>36664</v>
      </c>
      <c r="F29" s="9">
        <v>33971</v>
      </c>
      <c r="G29" s="9">
        <v>32423</v>
      </c>
      <c r="H29" s="9">
        <v>33268</v>
      </c>
      <c r="I29" s="9">
        <v>31888</v>
      </c>
      <c r="J29" s="9">
        <v>29563</v>
      </c>
      <c r="K29" s="9">
        <v>29845</v>
      </c>
      <c r="L29" s="9">
        <v>27358</v>
      </c>
      <c r="M29" s="9">
        <v>29294</v>
      </c>
      <c r="N29" s="9">
        <v>31170</v>
      </c>
      <c r="O29" s="3"/>
      <c r="P29" s="3"/>
      <c r="Q29" s="4"/>
      <c r="R29" s="4"/>
      <c r="S29" s="3"/>
      <c r="T29" s="4"/>
      <c r="U29" s="4"/>
      <c r="V29" s="4"/>
      <c r="W29" s="4"/>
      <c r="X29" s="3"/>
      <c r="Y29" s="4"/>
      <c r="Z29" s="4"/>
      <c r="AA29" s="3"/>
      <c r="AB29" s="5"/>
      <c r="AC29" s="5"/>
      <c r="AD29" s="5"/>
      <c r="AE29" s="5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1"/>
      <c r="GL29" s="1"/>
      <c r="GM29" s="1"/>
    </row>
    <row r="30" spans="1:196" ht="15.75" x14ac:dyDescent="0.25">
      <c r="A30" s="20" t="s">
        <v>39</v>
      </c>
      <c r="B30" s="19" t="s">
        <v>54</v>
      </c>
      <c r="C30" s="9">
        <v>104843</v>
      </c>
      <c r="D30" s="9">
        <v>106804</v>
      </c>
      <c r="E30" s="9">
        <v>119853</v>
      </c>
      <c r="F30" s="9">
        <v>144679</v>
      </c>
      <c r="G30" s="9">
        <v>149517</v>
      </c>
      <c r="H30" s="9">
        <v>157813</v>
      </c>
      <c r="I30" s="9">
        <v>174567</v>
      </c>
      <c r="J30" s="9">
        <v>163184</v>
      </c>
      <c r="K30" s="9">
        <v>220328</v>
      </c>
      <c r="L30" s="9">
        <v>225605</v>
      </c>
      <c r="M30" s="9">
        <v>240732</v>
      </c>
      <c r="N30" s="9">
        <v>248972</v>
      </c>
      <c r="O30" s="3"/>
      <c r="P30" s="3"/>
      <c r="Q30" s="4"/>
      <c r="R30" s="4"/>
      <c r="S30" s="3"/>
      <c r="T30" s="4"/>
      <c r="U30" s="4"/>
      <c r="V30" s="4"/>
      <c r="W30" s="4"/>
      <c r="X30" s="3"/>
      <c r="Y30" s="4"/>
      <c r="Z30" s="4"/>
      <c r="AA30" s="3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1"/>
      <c r="GL30" s="1"/>
      <c r="GM30" s="1"/>
    </row>
    <row r="31" spans="1:196" ht="15.75" x14ac:dyDescent="0.25">
      <c r="A31" s="20" t="s">
        <v>40</v>
      </c>
      <c r="B31" s="19" t="s">
        <v>20</v>
      </c>
      <c r="C31" s="9">
        <v>137529</v>
      </c>
      <c r="D31" s="9">
        <v>149689</v>
      </c>
      <c r="E31" s="9">
        <v>156173</v>
      </c>
      <c r="F31" s="9">
        <v>151855</v>
      </c>
      <c r="G31" s="9">
        <v>174091</v>
      </c>
      <c r="H31" s="9">
        <v>201936</v>
      </c>
      <c r="I31" s="9">
        <v>243912</v>
      </c>
      <c r="J31" s="9">
        <v>241370</v>
      </c>
      <c r="K31" s="9">
        <v>254238</v>
      </c>
      <c r="L31" s="9">
        <v>254570</v>
      </c>
      <c r="M31" s="9">
        <v>297695</v>
      </c>
      <c r="N31" s="9">
        <v>362836</v>
      </c>
      <c r="O31" s="3"/>
      <c r="P31" s="3"/>
      <c r="Q31" s="4"/>
      <c r="R31" s="4"/>
      <c r="S31" s="3"/>
      <c r="T31" s="4"/>
      <c r="U31" s="4"/>
      <c r="V31" s="4"/>
      <c r="W31" s="4"/>
      <c r="X31" s="3"/>
      <c r="Y31" s="4"/>
      <c r="Z31" s="4"/>
      <c r="AA31" s="3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"/>
      <c r="GL31" s="1"/>
      <c r="GM31" s="1"/>
    </row>
    <row r="32" spans="1:196" ht="15.75" x14ac:dyDescent="0.25">
      <c r="A32" s="21"/>
      <c r="B32" s="22" t="s">
        <v>30</v>
      </c>
      <c r="C32" s="23">
        <f>C17+C20+C28+C29+C30+C31</f>
        <v>376186</v>
      </c>
      <c r="D32" s="23">
        <f t="shared" ref="D32:K32" si="20">D17+D20+D28+D29+D30+D31</f>
        <v>379840</v>
      </c>
      <c r="E32" s="23">
        <f t="shared" si="20"/>
        <v>416585</v>
      </c>
      <c r="F32" s="23">
        <f t="shared" si="20"/>
        <v>432250</v>
      </c>
      <c r="G32" s="23">
        <f t="shared" si="20"/>
        <v>464178</v>
      </c>
      <c r="H32" s="23">
        <f t="shared" si="20"/>
        <v>516851</v>
      </c>
      <c r="I32" s="23">
        <f t="shared" si="20"/>
        <v>566051</v>
      </c>
      <c r="J32" s="23">
        <f t="shared" si="20"/>
        <v>562503</v>
      </c>
      <c r="K32" s="23">
        <f t="shared" si="20"/>
        <v>644047</v>
      </c>
      <c r="L32" s="23">
        <f t="shared" ref="L32:M32" si="21">L17+L20+L28+L29+L30+L31</f>
        <v>627118</v>
      </c>
      <c r="M32" s="23">
        <f t="shared" si="21"/>
        <v>669071</v>
      </c>
      <c r="N32" s="23">
        <f t="shared" ref="N32" si="22">N17+N20+N28+N29+N30+N31</f>
        <v>764810</v>
      </c>
      <c r="O32" s="3"/>
      <c r="P32" s="3"/>
      <c r="Q32" s="4"/>
      <c r="R32" s="4"/>
      <c r="S32" s="3"/>
      <c r="T32" s="4"/>
      <c r="U32" s="4"/>
      <c r="V32" s="4"/>
      <c r="W32" s="4"/>
      <c r="X32" s="3"/>
      <c r="Y32" s="4"/>
      <c r="Z32" s="4"/>
      <c r="AA32" s="3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"/>
      <c r="GL32" s="1"/>
      <c r="GM32" s="1"/>
    </row>
    <row r="33" spans="1:196" s="1" customFormat="1" ht="30" x14ac:dyDescent="0.25">
      <c r="A33" s="26" t="s">
        <v>27</v>
      </c>
      <c r="B33" s="27" t="s">
        <v>51</v>
      </c>
      <c r="C33" s="28">
        <f t="shared" ref="C33" si="23">C6+C11+C13+C14+C15+C17+C20+C28+C29+C30+C31</f>
        <v>1002147</v>
      </c>
      <c r="D33" s="28">
        <f t="shared" ref="D33:K33" si="24">D6+D11+D13+D14+D15+D17+D20+D28+D29+D30+D31</f>
        <v>1026788</v>
      </c>
      <c r="E33" s="28">
        <f t="shared" si="24"/>
        <v>1096650</v>
      </c>
      <c r="F33" s="28">
        <f t="shared" si="24"/>
        <v>1272781</v>
      </c>
      <c r="G33" s="28">
        <f t="shared" si="24"/>
        <v>1241440</v>
      </c>
      <c r="H33" s="28">
        <f t="shared" si="24"/>
        <v>1255188</v>
      </c>
      <c r="I33" s="28">
        <f t="shared" si="24"/>
        <v>1317152</v>
      </c>
      <c r="J33" s="28">
        <f t="shared" si="24"/>
        <v>1397858</v>
      </c>
      <c r="K33" s="28">
        <f t="shared" si="24"/>
        <v>1581136</v>
      </c>
      <c r="L33" s="28">
        <f t="shared" ref="L33:M33" si="25">L6+L11+L13+L14+L15+L17+L20+L28+L29+L30+L31</f>
        <v>1467574</v>
      </c>
      <c r="M33" s="28">
        <f t="shared" si="25"/>
        <v>1582437</v>
      </c>
      <c r="N33" s="28">
        <f t="shared" ref="N33" si="26">N6+N11+N13+N14+N15+N17+N20+N28+N29+N30+N31</f>
        <v>1719072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N33" s="2"/>
    </row>
    <row r="34" spans="1:196" ht="15.75" x14ac:dyDescent="0.25">
      <c r="A34" s="29" t="s">
        <v>43</v>
      </c>
      <c r="B34" s="30" t="s">
        <v>25</v>
      </c>
      <c r="C34" s="31">
        <f>GSVA_const!C34</f>
        <v>41341</v>
      </c>
      <c r="D34" s="31">
        <f>GSVA_const!D34</f>
        <v>40770</v>
      </c>
      <c r="E34" s="31">
        <f>GSVA_const!E34</f>
        <v>52366</v>
      </c>
      <c r="F34" s="31">
        <f>GSVA_const!F34</f>
        <v>61800</v>
      </c>
      <c r="G34" s="31">
        <f>GSVA_const!G34</f>
        <v>72958</v>
      </c>
      <c r="H34" s="31">
        <f>GSVA_const!H34</f>
        <v>99051</v>
      </c>
      <c r="I34" s="31">
        <f>GSVA_const!I34</f>
        <v>85991</v>
      </c>
      <c r="J34" s="31">
        <f>GSVA_const!J34</f>
        <v>101941</v>
      </c>
      <c r="K34" s="31">
        <f>GSVA_const!K34</f>
        <v>139590</v>
      </c>
      <c r="L34" s="31">
        <f>GSVA_const!L34</f>
        <v>172028</v>
      </c>
      <c r="M34" s="31">
        <f>GSVA_const!M34</f>
        <v>164182</v>
      </c>
      <c r="N34" s="31">
        <f>GSVA_const!N34</f>
        <v>135343</v>
      </c>
      <c r="O34" s="4"/>
      <c r="P34" s="3"/>
      <c r="Q34" s="4"/>
      <c r="R34" s="4"/>
      <c r="S34" s="3"/>
      <c r="T34" s="4"/>
      <c r="U34" s="4"/>
      <c r="V34" s="4"/>
      <c r="W34" s="4"/>
      <c r="X34" s="3"/>
      <c r="Y34" s="4"/>
      <c r="Z34" s="4"/>
      <c r="AA34" s="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</row>
    <row r="35" spans="1:196" ht="15.75" x14ac:dyDescent="0.25">
      <c r="A35" s="29" t="s">
        <v>44</v>
      </c>
      <c r="B35" s="30" t="s">
        <v>24</v>
      </c>
      <c r="C35" s="31">
        <f>GSVA_const!C35</f>
        <v>20542</v>
      </c>
      <c r="D35" s="31">
        <f>GSVA_const!D35</f>
        <v>27681</v>
      </c>
      <c r="E35" s="31">
        <f>GSVA_const!E35</f>
        <v>26372</v>
      </c>
      <c r="F35" s="31">
        <f>GSVA_const!F35</f>
        <v>26421</v>
      </c>
      <c r="G35" s="31">
        <f>GSVA_const!G35</f>
        <v>25492</v>
      </c>
      <c r="H35" s="31">
        <f>GSVA_const!H35</f>
        <v>14702</v>
      </c>
      <c r="I35" s="31">
        <f>GSVA_const!I35</f>
        <v>10997</v>
      </c>
      <c r="J35" s="31">
        <f>GSVA_const!J35</f>
        <v>10229</v>
      </c>
      <c r="K35" s="31">
        <f>GSVA_const!K35</f>
        <v>12072</v>
      </c>
      <c r="L35" s="31">
        <f>GSVA_const!L35</f>
        <v>23688</v>
      </c>
      <c r="M35" s="31">
        <f>GSVA_const!M35</f>
        <v>27041</v>
      </c>
      <c r="N35" s="31">
        <f>GSVA_const!N35</f>
        <v>27150</v>
      </c>
      <c r="O35" s="4"/>
      <c r="P35" s="3"/>
      <c r="Q35" s="4"/>
      <c r="R35" s="4"/>
      <c r="S35" s="3"/>
      <c r="T35" s="4"/>
      <c r="U35" s="4"/>
      <c r="V35" s="4"/>
      <c r="W35" s="4"/>
      <c r="X35" s="3"/>
      <c r="Y35" s="4"/>
      <c r="Z35" s="4"/>
      <c r="AA35" s="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</row>
    <row r="36" spans="1:196" ht="30" x14ac:dyDescent="0.25">
      <c r="A36" s="32" t="s">
        <v>45</v>
      </c>
      <c r="B36" s="33" t="s">
        <v>63</v>
      </c>
      <c r="C36" s="23">
        <f>C33+C34-C35</f>
        <v>1022946</v>
      </c>
      <c r="D36" s="23">
        <f t="shared" ref="D36:L36" si="27">D33+D34-D35</f>
        <v>1039877</v>
      </c>
      <c r="E36" s="23">
        <f t="shared" si="27"/>
        <v>1122644</v>
      </c>
      <c r="F36" s="23">
        <f t="shared" si="27"/>
        <v>1308160</v>
      </c>
      <c r="G36" s="23">
        <f t="shared" si="27"/>
        <v>1288906</v>
      </c>
      <c r="H36" s="23">
        <f t="shared" si="27"/>
        <v>1339537</v>
      </c>
      <c r="I36" s="23">
        <f t="shared" si="27"/>
        <v>1392146</v>
      </c>
      <c r="J36" s="23">
        <f t="shared" si="27"/>
        <v>1489570</v>
      </c>
      <c r="K36" s="23">
        <f t="shared" si="27"/>
        <v>1708654</v>
      </c>
      <c r="L36" s="23">
        <f t="shared" si="27"/>
        <v>1615914</v>
      </c>
      <c r="M36" s="23">
        <f t="shared" ref="M36" si="28">M33+M34-M35</f>
        <v>1719578</v>
      </c>
      <c r="N36" s="23">
        <f t="shared" ref="N36" si="29">N33+N34-N35</f>
        <v>1827265</v>
      </c>
      <c r="O36" s="4"/>
      <c r="P36" s="3"/>
      <c r="Q36" s="4"/>
      <c r="R36" s="4"/>
      <c r="S36" s="3"/>
      <c r="T36" s="4"/>
      <c r="U36" s="4"/>
      <c r="V36" s="4"/>
      <c r="W36" s="4"/>
      <c r="X36" s="3"/>
      <c r="Y36" s="4"/>
      <c r="Z36" s="4"/>
      <c r="AA36" s="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</row>
    <row r="37" spans="1:196" ht="15.75" x14ac:dyDescent="0.25">
      <c r="A37" s="29" t="s">
        <v>46</v>
      </c>
      <c r="B37" s="30" t="s">
        <v>42</v>
      </c>
      <c r="C37" s="13">
        <f>GSVA_cur!C37</f>
        <v>13910</v>
      </c>
      <c r="D37" s="13">
        <f>GSVA_cur!D37</f>
        <v>14060</v>
      </c>
      <c r="E37" s="13">
        <f>GSVA_cur!E37</f>
        <v>14210</v>
      </c>
      <c r="F37" s="13">
        <f>GSVA_cur!F37</f>
        <v>14370</v>
      </c>
      <c r="G37" s="13">
        <f>GSVA_cur!G37</f>
        <v>14520</v>
      </c>
      <c r="H37" s="13">
        <f>GSVA_cur!H37</f>
        <v>14670</v>
      </c>
      <c r="I37" s="13">
        <f>GSVA_cur!I37</f>
        <v>14810</v>
      </c>
      <c r="J37" s="13">
        <f>GSVA_cur!J37</f>
        <v>14960</v>
      </c>
      <c r="K37" s="13">
        <f>GSVA_cur!K37</f>
        <v>15110</v>
      </c>
      <c r="L37" s="13">
        <f>GSVA_cur!L37</f>
        <v>15260</v>
      </c>
      <c r="M37" s="13">
        <f>GSVA_cur!M37</f>
        <v>15400</v>
      </c>
      <c r="N37" s="13">
        <f>GSVA_cur!N37</f>
        <v>15550</v>
      </c>
      <c r="AB37" s="1"/>
      <c r="AC37" s="1"/>
      <c r="AD37" s="1"/>
      <c r="AE37" s="1"/>
    </row>
    <row r="38" spans="1:196" ht="15.75" x14ac:dyDescent="0.25">
      <c r="A38" s="32" t="s">
        <v>47</v>
      </c>
      <c r="B38" s="33" t="s">
        <v>64</v>
      </c>
      <c r="C38" s="23">
        <f>C36/C37*1000</f>
        <v>73540.330697340032</v>
      </c>
      <c r="D38" s="23">
        <f t="shared" ref="D38:L38" si="30">D36/D37*1000</f>
        <v>73959.9573257468</v>
      </c>
      <c r="E38" s="23">
        <f t="shared" si="30"/>
        <v>79003.800140745952</v>
      </c>
      <c r="F38" s="23">
        <f t="shared" si="30"/>
        <v>91034.098816979822</v>
      </c>
      <c r="G38" s="23">
        <f t="shared" si="30"/>
        <v>88767.630853994488</v>
      </c>
      <c r="H38" s="23">
        <f t="shared" si="30"/>
        <v>91311.315610088612</v>
      </c>
      <c r="I38" s="23">
        <f t="shared" si="30"/>
        <v>94000.405131667794</v>
      </c>
      <c r="J38" s="23">
        <f t="shared" si="30"/>
        <v>99570.187165775395</v>
      </c>
      <c r="K38" s="23">
        <f t="shared" si="30"/>
        <v>113081.00595632031</v>
      </c>
      <c r="L38" s="23">
        <f t="shared" si="30"/>
        <v>105892.13630406292</v>
      </c>
      <c r="M38" s="23">
        <f t="shared" ref="M38" si="31">M36/M37*1000</f>
        <v>111660.90909090909</v>
      </c>
      <c r="N38" s="23">
        <f t="shared" ref="N38" si="32">N36/N37*1000</f>
        <v>117509.00321543407</v>
      </c>
      <c r="S38" s="3"/>
      <c r="AA38" s="3"/>
      <c r="AB38" s="3"/>
      <c r="AC38" s="3"/>
      <c r="AD38" s="3"/>
      <c r="AE38" s="3"/>
      <c r="CF38" s="4"/>
      <c r="CG38" s="4"/>
      <c r="CH38" s="4"/>
      <c r="CI38" s="4"/>
    </row>
    <row r="39" spans="1:196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55" orientation="landscape" horizontalDpi="4294967295" verticalDpi="4294967295" r:id="rId1"/>
  <colBreaks count="7" manualBreakCount="7">
    <brk id="31" max="1048575" man="1"/>
    <brk id="43" max="1048575" man="1"/>
    <brk id="59" max="1048575" man="1"/>
    <brk id="123" max="95" man="1"/>
    <brk id="159" max="1048575" man="1"/>
    <brk id="183" max="1048575" man="1"/>
    <brk id="19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2024-04-15T11:54:51Z</dcterms:modified>
</cp:coreProperties>
</file>